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ARIANA\Downloads\"/>
    </mc:Choice>
  </mc:AlternateContent>
  <bookViews>
    <workbookView xWindow="0" yWindow="0" windowWidth="24000" windowHeight="9300" firstSheet="2" activeTab="7"/>
  </bookViews>
  <sheets>
    <sheet name="Resumen" sheetId="1" r:id="rId1"/>
    <sheet name="01. Recurso Humano" sheetId="2" r:id="rId2"/>
    <sheet name="02. Equipos y software" sheetId="3" r:id="rId3"/>
    <sheet name="03. Eventos académicos" sheetId="4" r:id="rId4"/>
    <sheet name="04. Bibliografía" sheetId="5" r:id="rId5"/>
    <sheet name="05. Materiales" sheetId="6" r:id="rId6"/>
    <sheet name="06. Publicaciones" sheetId="8" r:id="rId7"/>
    <sheet name="07. Viajes" sheetId="9" r:id="rId8"/>
    <sheet name="08. Salidas de campo" sheetId="10" r:id="rId9"/>
    <sheet name="09. Personal de apoyo" sheetId="11" r:id="rId10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9" l="1"/>
  <c r="I9" i="9"/>
  <c r="I10" i="9"/>
  <c r="I11" i="9"/>
  <c r="I12" i="9"/>
  <c r="I13" i="9"/>
  <c r="I14" i="9"/>
  <c r="I15" i="9"/>
  <c r="I16" i="9"/>
  <c r="I17" i="9"/>
  <c r="I8" i="9"/>
  <c r="H18" i="9"/>
  <c r="F10" i="11" l="1"/>
  <c r="F11" i="11"/>
  <c r="F12" i="11"/>
  <c r="F13" i="11"/>
  <c r="F9" i="11"/>
  <c r="F14" i="11" s="1"/>
  <c r="H14" i="11"/>
  <c r="D18" i="1" s="1"/>
  <c r="I14" i="11"/>
  <c r="E18" i="1" s="1"/>
  <c r="J14" i="11"/>
  <c r="F18" i="1" s="1"/>
  <c r="K10" i="11"/>
  <c r="K11" i="11"/>
  <c r="K12" i="11"/>
  <c r="K13" i="11"/>
  <c r="K9" i="11"/>
  <c r="K14" i="11" s="1"/>
  <c r="K10" i="10"/>
  <c r="J17" i="10"/>
  <c r="K17" i="10" s="1"/>
  <c r="J14" i="10"/>
  <c r="K14" i="10" s="1"/>
  <c r="J13" i="10"/>
  <c r="K13" i="10" s="1"/>
  <c r="J10" i="10"/>
  <c r="J9" i="10"/>
  <c r="K9" i="10" s="1"/>
  <c r="K8" i="10"/>
  <c r="H18" i="10"/>
  <c r="I9" i="10"/>
  <c r="I10" i="10"/>
  <c r="I11" i="10"/>
  <c r="J11" i="10" s="1"/>
  <c r="I12" i="10"/>
  <c r="J12" i="10" s="1"/>
  <c r="K12" i="10" s="1"/>
  <c r="I13" i="10"/>
  <c r="I14" i="10"/>
  <c r="I15" i="10"/>
  <c r="J15" i="10" s="1"/>
  <c r="K15" i="10" s="1"/>
  <c r="I16" i="10"/>
  <c r="I17" i="10"/>
  <c r="I8" i="10"/>
  <c r="G9" i="10"/>
  <c r="L9" i="10" s="1"/>
  <c r="G10" i="10"/>
  <c r="L10" i="10" s="1"/>
  <c r="G11" i="10"/>
  <c r="G12" i="10"/>
  <c r="G13" i="10"/>
  <c r="L13" i="10" s="1"/>
  <c r="G14" i="10"/>
  <c r="G15" i="10"/>
  <c r="G16" i="10"/>
  <c r="G17" i="10"/>
  <c r="L17" i="10" s="1"/>
  <c r="G8" i="10"/>
  <c r="L8" i="10" s="1"/>
  <c r="M18" i="10"/>
  <c r="C17" i="1" s="1"/>
  <c r="N18" i="10"/>
  <c r="D17" i="1" s="1"/>
  <c r="O18" i="10"/>
  <c r="E17" i="1" s="1"/>
  <c r="P18" i="10"/>
  <c r="F17" i="1" s="1"/>
  <c r="Q9" i="10"/>
  <c r="Q10" i="10"/>
  <c r="Q11" i="10"/>
  <c r="Q12" i="10"/>
  <c r="Q13" i="10"/>
  <c r="Q14" i="10"/>
  <c r="Q15" i="10"/>
  <c r="Q16" i="10"/>
  <c r="Q17" i="10"/>
  <c r="Q8" i="10"/>
  <c r="J11" i="9"/>
  <c r="J14" i="9"/>
  <c r="G9" i="9"/>
  <c r="J9" i="9" s="1"/>
  <c r="G10" i="9"/>
  <c r="J10" i="9" s="1"/>
  <c r="G11" i="9"/>
  <c r="G12" i="9"/>
  <c r="J12" i="9" s="1"/>
  <c r="G13" i="9"/>
  <c r="J13" i="9" s="1"/>
  <c r="G14" i="9"/>
  <c r="G15" i="9"/>
  <c r="J15" i="9" s="1"/>
  <c r="G16" i="9"/>
  <c r="J16" i="9" s="1"/>
  <c r="G17" i="9"/>
  <c r="J17" i="9" s="1"/>
  <c r="F18" i="9"/>
  <c r="G8" i="9"/>
  <c r="L18" i="9"/>
  <c r="D16" i="1" s="1"/>
  <c r="M18" i="9"/>
  <c r="E16" i="1" s="1"/>
  <c r="N18" i="9"/>
  <c r="F16" i="1" s="1"/>
  <c r="K18" i="9"/>
  <c r="C16" i="1" s="1"/>
  <c r="O9" i="9"/>
  <c r="O10" i="9"/>
  <c r="O11" i="9"/>
  <c r="O12" i="9"/>
  <c r="O13" i="9"/>
  <c r="O14" i="9"/>
  <c r="O15" i="9"/>
  <c r="O16" i="9"/>
  <c r="O17" i="9"/>
  <c r="O8" i="9"/>
  <c r="F15" i="1"/>
  <c r="F12" i="8"/>
  <c r="C15" i="1" s="1"/>
  <c r="G12" i="8"/>
  <c r="D15" i="1" s="1"/>
  <c r="H12" i="8"/>
  <c r="E15" i="1" s="1"/>
  <c r="I12" i="8"/>
  <c r="E9" i="8"/>
  <c r="F14" i="1"/>
  <c r="F25" i="6"/>
  <c r="C14" i="1" s="1"/>
  <c r="G25" i="6"/>
  <c r="D14" i="1" s="1"/>
  <c r="H25" i="6"/>
  <c r="E14" i="1" s="1"/>
  <c r="I25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H10" i="5"/>
  <c r="H11" i="5"/>
  <c r="H12" i="5"/>
  <c r="H9" i="5"/>
  <c r="D13" i="5"/>
  <c r="C13" i="1" s="1"/>
  <c r="E13" i="5"/>
  <c r="D13" i="1" s="1"/>
  <c r="F13" i="5"/>
  <c r="E13" i="1" s="1"/>
  <c r="G13" i="5"/>
  <c r="F13" i="1" s="1"/>
  <c r="H12" i="4"/>
  <c r="C12" i="1" s="1"/>
  <c r="I12" i="4"/>
  <c r="D12" i="1" s="1"/>
  <c r="J12" i="4"/>
  <c r="E12" i="1" s="1"/>
  <c r="K12" i="4"/>
  <c r="F12" i="1" s="1"/>
  <c r="L10" i="4"/>
  <c r="L11" i="4"/>
  <c r="L9" i="4"/>
  <c r="K10" i="3"/>
  <c r="K11" i="3"/>
  <c r="K12" i="3"/>
  <c r="K13" i="3"/>
  <c r="K14" i="3"/>
  <c r="K15" i="3"/>
  <c r="K16" i="3"/>
  <c r="K17" i="3"/>
  <c r="K18" i="3"/>
  <c r="K19" i="3"/>
  <c r="K9" i="3"/>
  <c r="J20" i="3"/>
  <c r="F11" i="1" s="1"/>
  <c r="F9" i="3"/>
  <c r="L22" i="2"/>
  <c r="D10" i="1" s="1"/>
  <c r="N22" i="2"/>
  <c r="F10" i="1" s="1"/>
  <c r="O10" i="2"/>
  <c r="O11" i="2"/>
  <c r="O12" i="2"/>
  <c r="O13" i="2"/>
  <c r="O14" i="2"/>
  <c r="O15" i="2"/>
  <c r="O16" i="2"/>
  <c r="O17" i="2"/>
  <c r="O18" i="2"/>
  <c r="O19" i="2"/>
  <c r="O20" i="2"/>
  <c r="O21" i="2"/>
  <c r="O9" i="2"/>
  <c r="G11" i="2"/>
  <c r="G12" i="2"/>
  <c r="G13" i="2"/>
  <c r="G14" i="2"/>
  <c r="G15" i="2"/>
  <c r="G16" i="2"/>
  <c r="G17" i="2"/>
  <c r="G18" i="2"/>
  <c r="G19" i="2"/>
  <c r="G20" i="2"/>
  <c r="G21" i="2"/>
  <c r="G10" i="2"/>
  <c r="J10" i="2" s="1"/>
  <c r="G9" i="2"/>
  <c r="J9" i="2" s="1"/>
  <c r="J18" i="10" l="1"/>
  <c r="K11" i="10"/>
  <c r="L14" i="10"/>
  <c r="L12" i="10"/>
  <c r="L11" i="10"/>
  <c r="I18" i="10"/>
  <c r="L15" i="10"/>
  <c r="L12" i="4"/>
  <c r="G18" i="9"/>
  <c r="J16" i="10"/>
  <c r="K16" i="10" s="1"/>
  <c r="L16" i="10" s="1"/>
  <c r="L18" i="10" s="1"/>
  <c r="K18" i="10"/>
  <c r="K20" i="3"/>
  <c r="Q18" i="10"/>
  <c r="J8" i="9"/>
  <c r="J18" i="9" s="1"/>
  <c r="O18" i="9"/>
  <c r="F19" i="1"/>
  <c r="G14" i="11"/>
  <c r="C18" i="1" s="1"/>
  <c r="E14" i="11"/>
  <c r="G18" i="10"/>
  <c r="E18" i="9"/>
  <c r="J11" i="8"/>
  <c r="D11" i="8"/>
  <c r="E11" i="8" s="1"/>
  <c r="J10" i="8"/>
  <c r="D10" i="8"/>
  <c r="E10" i="8" s="1"/>
  <c r="J9" i="8"/>
  <c r="J8" i="8"/>
  <c r="E8" i="8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E9" i="6"/>
  <c r="C13" i="5"/>
  <c r="H13" i="5"/>
  <c r="G11" i="4"/>
  <c r="G10" i="4"/>
  <c r="G9" i="4"/>
  <c r="G12" i="4" s="1"/>
  <c r="I20" i="3"/>
  <c r="E11" i="1" s="1"/>
  <c r="H20" i="3"/>
  <c r="D11" i="1" s="1"/>
  <c r="D19" i="1" s="1"/>
  <c r="G20" i="3"/>
  <c r="C11" i="1" s="1"/>
  <c r="F19" i="3"/>
  <c r="F18" i="3"/>
  <c r="F17" i="3"/>
  <c r="F16" i="3"/>
  <c r="F15" i="3"/>
  <c r="F14" i="3"/>
  <c r="F13" i="3"/>
  <c r="F12" i="3"/>
  <c r="F11" i="3"/>
  <c r="F10" i="3"/>
  <c r="O22" i="2"/>
  <c r="M22" i="2"/>
  <c r="E10" i="1" s="1"/>
  <c r="E19" i="1" s="1"/>
  <c r="K22" i="2"/>
  <c r="C10" i="1" s="1"/>
  <c r="G10" i="1" s="1"/>
  <c r="J21" i="2"/>
  <c r="J20" i="2"/>
  <c r="J19" i="2"/>
  <c r="J18" i="2"/>
  <c r="J22" i="2" s="1"/>
  <c r="J17" i="2"/>
  <c r="J16" i="2"/>
  <c r="J15" i="2"/>
  <c r="J14" i="2"/>
  <c r="J13" i="2"/>
  <c r="J12" i="2"/>
  <c r="J11" i="2"/>
  <c r="C19" i="1" l="1"/>
  <c r="J25" i="6"/>
  <c r="J12" i="8"/>
  <c r="F20" i="3"/>
  <c r="G14" i="1"/>
  <c r="G15" i="1"/>
  <c r="G18" i="1"/>
  <c r="G11" i="1"/>
  <c r="G16" i="1"/>
  <c r="G13" i="1"/>
  <c r="E12" i="8"/>
  <c r="E25" i="6"/>
  <c r="G17" i="1"/>
  <c r="G12" i="1"/>
  <c r="G19" i="1" l="1"/>
</calcChain>
</file>

<file path=xl/comments1.xml><?xml version="1.0" encoding="utf-8"?>
<comments xmlns="http://schemas.openxmlformats.org/spreadsheetml/2006/main">
  <authors>
    <author>USUARIO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Justifique porque es necesaria la compra del equipo o el software en el marco del proyecto y a qué actividades dentro del proyecto se asocia dicha compra</t>
        </r>
      </text>
    </comment>
  </commentList>
</comments>
</file>

<file path=xl/sharedStrings.xml><?xml version="1.0" encoding="utf-8"?>
<sst xmlns="http://schemas.openxmlformats.org/spreadsheetml/2006/main" count="214" uniqueCount="106">
  <si>
    <t>RESUMEN DEL PRESUPUESTO</t>
  </si>
  <si>
    <t>CONTRAPARTIDA</t>
  </si>
  <si>
    <t>TOTAL</t>
  </si>
  <si>
    <t>Efectivo</t>
  </si>
  <si>
    <t>RUBROS</t>
  </si>
  <si>
    <t>Especie</t>
  </si>
  <si>
    <t>01.</t>
  </si>
  <si>
    <t>02.</t>
  </si>
  <si>
    <t>Equipos y software</t>
  </si>
  <si>
    <t>03.</t>
  </si>
  <si>
    <t>04.</t>
  </si>
  <si>
    <t>05.</t>
  </si>
  <si>
    <t>06.</t>
  </si>
  <si>
    <t>07.</t>
  </si>
  <si>
    <t>08.</t>
  </si>
  <si>
    <t>Recurso humano</t>
  </si>
  <si>
    <t>Materiales</t>
  </si>
  <si>
    <t>Eventos académicos</t>
  </si>
  <si>
    <t>Bibliografía</t>
  </si>
  <si>
    <t>Salidas de campo</t>
  </si>
  <si>
    <t>Viajes</t>
  </si>
  <si>
    <t>Publicaciones</t>
  </si>
  <si>
    <t xml:space="preserve">09. </t>
  </si>
  <si>
    <t xml:space="preserve">Personal de apoyo </t>
  </si>
  <si>
    <t>FUENTES</t>
  </si>
  <si>
    <t>NOMBRE</t>
  </si>
  <si>
    <t>INSTITUCIÓN</t>
  </si>
  <si>
    <t>FORMACIÓN ACADÉMICA</t>
  </si>
  <si>
    <t>FUNCIÓN</t>
  </si>
  <si>
    <t>DEDICACIÓN (h/sem)</t>
  </si>
  <si>
    <t>VALOR HORA ($)</t>
  </si>
  <si>
    <t>DESCRIPCIÓN DE LOS GASTOS DE RECURSO HUMANO</t>
  </si>
  <si>
    <t>DESCRIPCIÓN Y CUANTIFICACIÓN DE LOS EQUIPOS Y SOFTWARE</t>
  </si>
  <si>
    <t>Todas las entidades</t>
  </si>
  <si>
    <t>EQUIPOS Y SOFTWARE</t>
  </si>
  <si>
    <t>JUSTIFICACIÓN</t>
  </si>
  <si>
    <t xml:space="preserve">CANTIDAD </t>
  </si>
  <si>
    <t>VALOR UNITARIO</t>
  </si>
  <si>
    <t>Proveedor</t>
  </si>
  <si>
    <t>Ciudad</t>
  </si>
  <si>
    <t>No. de días</t>
  </si>
  <si>
    <t>No. De personas</t>
  </si>
  <si>
    <t xml:space="preserve">TOTAL </t>
  </si>
  <si>
    <t>DESCRIPCIÓN DE EVENTOS ACADÉMICOS</t>
  </si>
  <si>
    <t>UNIMAR</t>
  </si>
  <si>
    <t>POR CADA INSTITUCION</t>
  </si>
  <si>
    <t>COSTO</t>
  </si>
  <si>
    <t>DESCRIPCIÓN BIBLIOGRAFÍA</t>
  </si>
  <si>
    <t>Nombre del evento</t>
  </si>
  <si>
    <t>Título del recurso</t>
  </si>
  <si>
    <t>DESCRIPCIÓN DE MATERIALES</t>
  </si>
  <si>
    <t>MATERIALES</t>
  </si>
  <si>
    <t xml:space="preserve">DESCRIPCIÓN DE PUBLICACIONES </t>
  </si>
  <si>
    <t>Tipo de publicacion</t>
  </si>
  <si>
    <t>Categoria revista o categoria libro</t>
  </si>
  <si>
    <t>JUSTIFICACION</t>
  </si>
  <si>
    <t>No. De Días</t>
  </si>
  <si>
    <t>Costo de pasaje unitario</t>
  </si>
  <si>
    <t>Costo total de pasajes</t>
  </si>
  <si>
    <t>Costo de estadía unitario</t>
  </si>
  <si>
    <t>Costo total estadía</t>
  </si>
  <si>
    <t>DESCRIPCIÓN Y CUANTIFICACIÓN DE GASTOS DE VIAJE</t>
  </si>
  <si>
    <t>DESCRIPCIÓN SALIDAS DE CAMPO</t>
  </si>
  <si>
    <t>No. De salidas</t>
  </si>
  <si>
    <t>Costo total de alimentación</t>
  </si>
  <si>
    <t>PERSONAL DE APOYO</t>
  </si>
  <si>
    <t>Experticia</t>
  </si>
  <si>
    <t>No. de horas semanales</t>
  </si>
  <si>
    <t>No. de semanas</t>
  </si>
  <si>
    <t>Costo total</t>
  </si>
  <si>
    <t>Valor hora</t>
  </si>
  <si>
    <t>Minimo 15% del total del proteyecto</t>
  </si>
  <si>
    <t>ALVARO</t>
  </si>
  <si>
    <t>IDENTIFICACIÓN</t>
  </si>
  <si>
    <t>UM</t>
  </si>
  <si>
    <t>MAESTRIA</t>
  </si>
  <si>
    <t>INV PRIN</t>
  </si>
  <si>
    <t>MESES</t>
  </si>
  <si>
    <t>DURACIÓN (h/mes)</t>
  </si>
  <si>
    <t>COMPUTADOR PORTATIL</t>
  </si>
  <si>
    <t>COMPRA</t>
  </si>
  <si>
    <t>COMPRA/ALQUILER</t>
  </si>
  <si>
    <t>CANTIDAD</t>
  </si>
  <si>
    <t>U DE MANIZALES</t>
  </si>
  <si>
    <t>ENCUENTRO INVESTIGADORES</t>
  </si>
  <si>
    <t>MANIZALES</t>
  </si>
  <si>
    <t>Costo de inscripción por persona</t>
  </si>
  <si>
    <t>libro</t>
  </si>
  <si>
    <t>xxx</t>
  </si>
  <si>
    <t>hojas de papel</t>
  </si>
  <si>
    <t>articulo c</t>
  </si>
  <si>
    <t>Q3</t>
  </si>
  <si>
    <t>BENEFICIARIO</t>
  </si>
  <si>
    <t>MAURI</t>
  </si>
  <si>
    <t>DESTINO</t>
  </si>
  <si>
    <t>CALI</t>
  </si>
  <si>
    <t>LEIDI</t>
  </si>
  <si>
    <t>COMUNA 5</t>
  </si>
  <si>
    <t>XX</t>
  </si>
  <si>
    <t>COMUNA 4</t>
  </si>
  <si>
    <t xml:space="preserve">N. de dias </t>
  </si>
  <si>
    <t>Costo de alimentación dia</t>
  </si>
  <si>
    <t>estadistico</t>
  </si>
  <si>
    <t>xx</t>
  </si>
  <si>
    <t xml:space="preserve">Costo alimentación día </t>
  </si>
  <si>
    <t>Costo total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</si>
</sst>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[$$-240A]\ * #,##0.00_);_([$$-240A]\ * \(#,##0.00\);_([$$-240A]\ * &quot;-&quot;??_);_(@_)"/>
    <numFmt numFmtId="166" formatCode="_([$$-240A]\ * #,##0_);_([$$-240A]\ * \(#,##0\);_([$$-240A]\ * &quot;-&quot;??_);_(@_)"/>
    <numFmt numFmtId="167" formatCode="_(&quot;$&quot;\ * #,##0_);_(&quot;$&quot;\ * \(#,##0\);_(&quot;$&quot;\ * &quot;-&quot;??_);_(@_)"/>
    <numFmt numFmtId="168" formatCode="_([$$-409]* #,##0.00_);_([$$-409]* \(#,##0.00\);_([$$-409]* &quot;-&quot;??_);_(@_)"/>
    <numFmt numFmtId="169" formatCode="_-[$$-240A]\ * #,##0.00_ ;_-[$$-240A]\ * \-#,##0.00\ ;_-[$$-240A]\ * &quot;-&quot;??_ ;_-@_ "/>
    <numFmt numFmtId="170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167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7" fillId="3" borderId="1" xfId="0" applyNumberFormat="1" applyFont="1" applyFill="1" applyBorder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0" fontId="2" fillId="2" borderId="1" xfId="0" applyFont="1" applyFill="1" applyBorder="1" applyProtection="1">
      <protection locked="0"/>
    </xf>
    <xf numFmtId="165" fontId="2" fillId="2" borderId="1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Protection="1">
      <protection locked="0"/>
    </xf>
    <xf numFmtId="168" fontId="0" fillId="0" borderId="1" xfId="0" applyNumberFormat="1" applyFill="1" applyBorder="1" applyProtection="1">
      <protection locked="0"/>
    </xf>
    <xf numFmtId="168" fontId="7" fillId="0" borderId="1" xfId="0" applyNumberFormat="1" applyFont="1" applyFill="1" applyBorder="1" applyProtection="1"/>
    <xf numFmtId="165" fontId="0" fillId="0" borderId="1" xfId="0" applyNumberFormat="1" applyFill="1" applyBorder="1" applyProtection="1">
      <protection locked="0"/>
    </xf>
    <xf numFmtId="165" fontId="0" fillId="0" borderId="1" xfId="1" applyNumberFormat="1" applyFont="1" applyFill="1" applyBorder="1" applyProtection="1">
      <protection locked="0"/>
    </xf>
    <xf numFmtId="164" fontId="7" fillId="0" borderId="1" xfId="0" applyNumberFormat="1" applyFont="1" applyFill="1" applyBorder="1" applyProtection="1">
      <protection locked="0"/>
    </xf>
    <xf numFmtId="164" fontId="7" fillId="0" borderId="1" xfId="0" applyNumberFormat="1" applyFont="1" applyFill="1" applyBorder="1" applyProtection="1"/>
    <xf numFmtId="2" fontId="0" fillId="0" borderId="1" xfId="0" applyNumberFormat="1" applyFill="1" applyBorder="1" applyProtection="1">
      <protection locked="0"/>
    </xf>
    <xf numFmtId="44" fontId="0" fillId="0" borderId="1" xfId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6" xfId="0" applyFont="1" applyBorder="1" applyProtection="1">
      <protection locked="0"/>
    </xf>
    <xf numFmtId="164" fontId="0" fillId="0" borderId="6" xfId="0" applyNumberFormat="1" applyBorder="1" applyProtection="1"/>
    <xf numFmtId="165" fontId="0" fillId="0" borderId="6" xfId="0" applyNumberFormat="1" applyFill="1" applyBorder="1" applyProtection="1"/>
    <xf numFmtId="165" fontId="0" fillId="0" borderId="6" xfId="1" applyNumberFormat="1" applyFont="1" applyFill="1" applyBorder="1" applyProtection="1"/>
    <xf numFmtId="164" fontId="0" fillId="0" borderId="6" xfId="0" applyNumberFormat="1" applyFill="1" applyBorder="1" applyAlignment="1" applyProtection="1">
      <alignment horizontal="center"/>
    </xf>
    <xf numFmtId="0" fontId="0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6" fillId="0" borderId="4" xfId="0" applyFont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165" fontId="0" fillId="0" borderId="4" xfId="1" applyNumberFormat="1" applyFont="1" applyBorder="1" applyProtection="1">
      <protection locked="0"/>
    </xf>
    <xf numFmtId="44" fontId="0" fillId="0" borderId="1" xfId="1" applyFont="1" applyFill="1" applyBorder="1" applyProtection="1"/>
    <xf numFmtId="0" fontId="2" fillId="0" borderId="9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169" fontId="2" fillId="0" borderId="1" xfId="0" applyNumberFormat="1" applyFont="1" applyBorder="1" applyProtection="1">
      <protection locked="0"/>
    </xf>
    <xf numFmtId="169" fontId="2" fillId="0" borderId="1" xfId="0" applyNumberFormat="1" applyFont="1" applyBorder="1" applyAlignment="1" applyProtection="1">
      <alignment horizontal="center"/>
      <protection locked="0"/>
    </xf>
    <xf numFmtId="169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65" fontId="0" fillId="0" borderId="9" xfId="0" applyNumberFormat="1" applyBorder="1" applyProtection="1"/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44" fontId="4" fillId="0" borderId="5" xfId="0" applyNumberFormat="1" applyFont="1" applyBorder="1" applyAlignment="1" applyProtection="1">
      <alignment vertical="center" wrapText="1"/>
    </xf>
    <xf numFmtId="44" fontId="4" fillId="0" borderId="5" xfId="0" applyNumberFormat="1" applyFont="1" applyBorder="1" applyAlignment="1" applyProtection="1">
      <alignment vertical="center" wrapText="1"/>
      <protection locked="0"/>
    </xf>
    <xf numFmtId="44" fontId="4" fillId="0" borderId="1" xfId="0" applyNumberFormat="1" applyFont="1" applyBorder="1" applyAlignment="1" applyProtection="1">
      <alignment vertical="center" wrapText="1"/>
    </xf>
    <xf numFmtId="44" fontId="0" fillId="0" borderId="1" xfId="0" applyNumberFormat="1" applyFont="1" applyBorder="1" applyAlignment="1" applyProtection="1">
      <alignment horizontal="center"/>
      <protection locked="0"/>
    </xf>
    <xf numFmtId="44" fontId="0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6" fontId="0" fillId="0" borderId="1" xfId="1" applyNumberFormat="1" applyFon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7" fillId="3" borderId="1" xfId="0" applyNumberFormat="1" applyFont="1" applyFill="1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64" fontId="0" fillId="0" borderId="6" xfId="0" applyNumberFormat="1" applyBorder="1" applyProtection="1">
      <protection locked="0"/>
    </xf>
    <xf numFmtId="164" fontId="0" fillId="0" borderId="0" xfId="0" applyNumberFormat="1"/>
    <xf numFmtId="169" fontId="2" fillId="0" borderId="6" xfId="0" applyNumberFormat="1" applyFont="1" applyBorder="1" applyProtection="1">
      <protection locked="0"/>
    </xf>
    <xf numFmtId="169" fontId="2" fillId="0" borderId="6" xfId="0" applyNumberFormat="1" applyFont="1" applyBorder="1" applyAlignment="1" applyProtection="1">
      <alignment horizontal="center"/>
      <protection locked="0"/>
    </xf>
    <xf numFmtId="169" fontId="2" fillId="0" borderId="6" xfId="0" applyNumberFormat="1" applyFont="1" applyBorder="1" applyAlignment="1" applyProtection="1">
      <alignment horizontal="center"/>
    </xf>
    <xf numFmtId="169" fontId="2" fillId="0" borderId="6" xfId="1" applyNumberFormat="1" applyFont="1" applyBorder="1" applyProtection="1"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65" fontId="0" fillId="0" borderId="6" xfId="0" applyNumberFormat="1" applyBorder="1" applyProtection="1">
      <protection locked="0"/>
    </xf>
    <xf numFmtId="44" fontId="0" fillId="0" borderId="6" xfId="0" applyNumberFormat="1" applyFont="1" applyBorder="1" applyAlignment="1" applyProtection="1">
      <alignment horizontal="center"/>
      <protection locked="0"/>
    </xf>
    <xf numFmtId="44" fontId="0" fillId="0" borderId="6" xfId="0" applyNumberFormat="1" applyFont="1" applyBorder="1" applyAlignment="1" applyProtection="1">
      <alignment horizontal="center"/>
    </xf>
    <xf numFmtId="170" fontId="4" fillId="0" borderId="5" xfId="0" applyNumberFormat="1" applyFont="1" applyBorder="1" applyAlignment="1" applyProtection="1">
      <alignment vertical="center" wrapText="1"/>
    </xf>
    <xf numFmtId="170" fontId="0" fillId="0" borderId="6" xfId="0" applyNumberFormat="1" applyBorder="1" applyProtection="1"/>
    <xf numFmtId="165" fontId="0" fillId="0" borderId="6" xfId="1" applyNumberFormat="1" applyFont="1" applyBorder="1" applyProtection="1">
      <protection locked="0"/>
    </xf>
    <xf numFmtId="165" fontId="0" fillId="0" borderId="6" xfId="0" applyNumberFormat="1" applyBorder="1" applyAlignment="1" applyProtection="1">
      <protection locked="0"/>
    </xf>
    <xf numFmtId="165" fontId="0" fillId="0" borderId="6" xfId="0" applyNumberFormat="1" applyBorder="1" applyAlignment="1" applyProtection="1"/>
    <xf numFmtId="166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workbookViewId="0">
      <selection activeCell="D23" sqref="D23"/>
    </sheetView>
  </sheetViews>
  <sheetFormatPr baseColWidth="10" defaultRowHeight="15" x14ac:dyDescent="0.25"/>
  <cols>
    <col min="2" max="2" width="37.85546875" customWidth="1"/>
    <col min="3" max="3" width="16.7109375" bestFit="1" customWidth="1"/>
    <col min="4" max="5" width="15.5703125" bestFit="1" customWidth="1"/>
    <col min="6" max="6" width="14.5703125" bestFit="1" customWidth="1"/>
    <col min="7" max="7" width="15.5703125" bestFit="1" customWidth="1"/>
  </cols>
  <sheetData>
    <row r="4" spans="1:7" ht="15.75" x14ac:dyDescent="0.25">
      <c r="B4" s="135" t="s">
        <v>0</v>
      </c>
      <c r="C4" s="135"/>
      <c r="D4" s="135"/>
      <c r="E4" s="135"/>
      <c r="F4" s="135"/>
      <c r="G4" s="135"/>
    </row>
    <row r="6" spans="1:7" ht="15.75" x14ac:dyDescent="0.25">
      <c r="C6" s="136"/>
      <c r="D6" s="136"/>
      <c r="E6" s="137"/>
      <c r="F6" s="137"/>
      <c r="G6" s="136"/>
    </row>
    <row r="7" spans="1:7" x14ac:dyDescent="0.25">
      <c r="C7" s="138" t="s">
        <v>1</v>
      </c>
      <c r="D7" s="138"/>
      <c r="E7" s="145" t="s">
        <v>44</v>
      </c>
      <c r="F7" s="146"/>
      <c r="G7" s="139" t="s">
        <v>2</v>
      </c>
    </row>
    <row r="8" spans="1:7" ht="33.75" customHeight="1" x14ac:dyDescent="0.25">
      <c r="C8" s="142" t="s">
        <v>71</v>
      </c>
      <c r="D8" s="142"/>
      <c r="E8" s="110"/>
      <c r="F8" s="111"/>
      <c r="G8" s="140"/>
    </row>
    <row r="9" spans="1:7" ht="15.75" x14ac:dyDescent="0.25">
      <c r="A9" s="143" t="s">
        <v>4</v>
      </c>
      <c r="B9" s="144"/>
      <c r="C9" s="1" t="s">
        <v>5</v>
      </c>
      <c r="D9" s="2" t="s">
        <v>3</v>
      </c>
      <c r="E9" s="2" t="s">
        <v>5</v>
      </c>
      <c r="F9" s="103" t="s">
        <v>3</v>
      </c>
      <c r="G9" s="141"/>
    </row>
    <row r="10" spans="1:7" x14ac:dyDescent="0.25">
      <c r="A10" s="3" t="s">
        <v>6</v>
      </c>
      <c r="B10" s="4" t="s">
        <v>15</v>
      </c>
      <c r="C10" s="134">
        <f>'01. Recurso Humano'!K22</f>
        <v>25000000</v>
      </c>
      <c r="D10" s="134">
        <f>'01. Recurso Humano'!L22</f>
        <v>5504000</v>
      </c>
      <c r="E10" s="134">
        <f>'01. Recurso Humano'!M22</f>
        <v>1000000</v>
      </c>
      <c r="F10" s="134">
        <f>'01. Recurso Humano'!N22</f>
        <v>752000</v>
      </c>
      <c r="G10" s="5">
        <f>SUM(C10:F10)</f>
        <v>32256000</v>
      </c>
    </row>
    <row r="11" spans="1:7" x14ac:dyDescent="0.25">
      <c r="A11" s="3" t="s">
        <v>7</v>
      </c>
      <c r="B11" s="7" t="s">
        <v>8</v>
      </c>
      <c r="C11" s="6">
        <f>'02. Equipos y software'!G20</f>
        <v>2500000</v>
      </c>
      <c r="D11" s="6">
        <f>'02. Equipos y software'!H20</f>
        <v>0</v>
      </c>
      <c r="E11" s="6">
        <f>'02. Equipos y software'!I20</f>
        <v>2500000</v>
      </c>
      <c r="F11" s="6">
        <f>'02. Equipos y software'!J20</f>
        <v>0</v>
      </c>
      <c r="G11" s="6">
        <f t="shared" ref="G11:G16" si="0">SUM(C11:F11)</f>
        <v>5000000</v>
      </c>
    </row>
    <row r="12" spans="1:7" ht="15.75" x14ac:dyDescent="0.25">
      <c r="A12" s="3" t="s">
        <v>9</v>
      </c>
      <c r="B12" s="8" t="s">
        <v>17</v>
      </c>
      <c r="C12" s="6">
        <f>'03. Eventos académicos'!H12</f>
        <v>0</v>
      </c>
      <c r="D12" s="6">
        <f>'03. Eventos académicos'!I12</f>
        <v>0</v>
      </c>
      <c r="E12" s="6">
        <f>'03. Eventos académicos'!J12</f>
        <v>0</v>
      </c>
      <c r="F12" s="6">
        <f>'03. Eventos académicos'!K12</f>
        <v>300000</v>
      </c>
      <c r="G12" s="6">
        <f t="shared" si="0"/>
        <v>300000</v>
      </c>
    </row>
    <row r="13" spans="1:7" x14ac:dyDescent="0.25">
      <c r="A13" s="3" t="s">
        <v>10</v>
      </c>
      <c r="B13" s="7" t="s">
        <v>18</v>
      </c>
      <c r="C13" s="6">
        <f>'04. Bibliografía'!D13</f>
        <v>150000</v>
      </c>
      <c r="D13" s="6">
        <f>'04. Bibliografía'!E13</f>
        <v>0</v>
      </c>
      <c r="E13" s="6">
        <f>'04. Bibliografía'!F13</f>
        <v>0</v>
      </c>
      <c r="F13" s="6">
        <f>'04. Bibliografía'!G13</f>
        <v>0</v>
      </c>
      <c r="G13" s="6">
        <f t="shared" si="0"/>
        <v>150000</v>
      </c>
    </row>
    <row r="14" spans="1:7" x14ac:dyDescent="0.25">
      <c r="A14" s="3" t="s">
        <v>11</v>
      </c>
      <c r="B14" s="9" t="s">
        <v>16</v>
      </c>
      <c r="C14" s="6">
        <f>'05. Materiales'!F25</f>
        <v>0</v>
      </c>
      <c r="D14" s="6">
        <f>'05. Materiales'!G25</f>
        <v>0</v>
      </c>
      <c r="E14" s="6">
        <f>'05. Materiales'!H25</f>
        <v>0</v>
      </c>
      <c r="F14" s="6">
        <f>'05. Materiales'!I25</f>
        <v>5000</v>
      </c>
      <c r="G14" s="6">
        <f t="shared" si="0"/>
        <v>5000</v>
      </c>
    </row>
    <row r="15" spans="1:7" x14ac:dyDescent="0.25">
      <c r="A15" s="3" t="s">
        <v>12</v>
      </c>
      <c r="B15" s="9" t="s">
        <v>21</v>
      </c>
      <c r="C15" s="6">
        <f>'06. Publicaciones'!F12</f>
        <v>0</v>
      </c>
      <c r="D15" s="6">
        <f>'06. Publicaciones'!G12</f>
        <v>0</v>
      </c>
      <c r="E15" s="6">
        <f>'06. Publicaciones'!H12</f>
        <v>2000000</v>
      </c>
      <c r="F15" s="6">
        <f>'06. Publicaciones'!I12</f>
        <v>0</v>
      </c>
      <c r="G15" s="6">
        <f t="shared" si="0"/>
        <v>2000000</v>
      </c>
    </row>
    <row r="16" spans="1:7" x14ac:dyDescent="0.25">
      <c r="A16" s="3" t="s">
        <v>13</v>
      </c>
      <c r="B16" s="9" t="s">
        <v>20</v>
      </c>
      <c r="C16" s="6">
        <f>'07. Viajes'!K18</f>
        <v>200</v>
      </c>
      <c r="D16" s="6">
        <f>'07. Viajes'!L18</f>
        <v>300</v>
      </c>
      <c r="E16" s="6">
        <f>'07. Viajes'!M18</f>
        <v>400</v>
      </c>
      <c r="F16" s="6">
        <f>'07. Viajes'!N18</f>
        <v>450000</v>
      </c>
      <c r="G16" s="6">
        <f t="shared" si="0"/>
        <v>450900</v>
      </c>
    </row>
    <row r="17" spans="1:7" x14ac:dyDescent="0.25">
      <c r="A17" s="3" t="s">
        <v>14</v>
      </c>
      <c r="B17" s="4" t="s">
        <v>19</v>
      </c>
      <c r="C17" s="6">
        <f>'08. Salidas de campo'!M18</f>
        <v>0</v>
      </c>
      <c r="D17" s="6">
        <f>'08. Salidas de campo'!N18</f>
        <v>0</v>
      </c>
      <c r="E17" s="6">
        <f>'08. Salidas de campo'!O18</f>
        <v>0</v>
      </c>
      <c r="F17" s="6">
        <f>'08. Salidas de campo'!P18</f>
        <v>600000</v>
      </c>
      <c r="G17" s="6">
        <f>SUM(C17:F17)</f>
        <v>600000</v>
      </c>
    </row>
    <row r="18" spans="1:7" x14ac:dyDescent="0.25">
      <c r="A18" s="3" t="s">
        <v>22</v>
      </c>
      <c r="B18" s="4" t="s">
        <v>23</v>
      </c>
      <c r="C18" s="6">
        <f>'09. Personal de apoyo'!G14</f>
        <v>0</v>
      </c>
      <c r="D18" s="6">
        <f>'09. Personal de apoyo'!H14</f>
        <v>0</v>
      </c>
      <c r="E18" s="6">
        <f>'09. Personal de apoyo'!I14</f>
        <v>0</v>
      </c>
      <c r="F18" s="6">
        <f>'09. Personal de apoyo'!J14</f>
        <v>640000</v>
      </c>
      <c r="G18" s="6">
        <f>SUM(C18:F18)</f>
        <v>640000</v>
      </c>
    </row>
    <row r="19" spans="1:7" ht="15.75" x14ac:dyDescent="0.25">
      <c r="A19" s="3"/>
      <c r="B19" s="10" t="s">
        <v>2</v>
      </c>
      <c r="C19" s="11">
        <f>SUM(C10:C18)</f>
        <v>27650200</v>
      </c>
      <c r="D19" s="11">
        <f t="shared" ref="D19:G19" si="1">SUM(D10:D18)</f>
        <v>5504300</v>
      </c>
      <c r="E19" s="11">
        <f t="shared" si="1"/>
        <v>5500400</v>
      </c>
      <c r="F19" s="11">
        <f t="shared" si="1"/>
        <v>2747000</v>
      </c>
      <c r="G19" s="11">
        <f t="shared" si="1"/>
        <v>41401900</v>
      </c>
    </row>
  </sheetData>
  <mergeCells count="7">
    <mergeCell ref="B4:G4"/>
    <mergeCell ref="C6:G6"/>
    <mergeCell ref="C7:D7"/>
    <mergeCell ref="G7:G9"/>
    <mergeCell ref="C8:D8"/>
    <mergeCell ref="A9:B9"/>
    <mergeCell ref="E7:F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"/>
  <sheetViews>
    <sheetView workbookViewId="0">
      <selection activeCell="E19" sqref="E19"/>
    </sheetView>
  </sheetViews>
  <sheetFormatPr baseColWidth="10" defaultRowHeight="15" x14ac:dyDescent="0.25"/>
  <cols>
    <col min="1" max="1" width="17.140625" customWidth="1"/>
    <col min="2" max="4" width="21.28515625" customWidth="1"/>
    <col min="5" max="5" width="12" bestFit="1" customWidth="1"/>
    <col min="6" max="6" width="13" bestFit="1" customWidth="1"/>
    <col min="10" max="11" width="13" bestFit="1" customWidth="1"/>
  </cols>
  <sheetData>
    <row r="3" spans="1:11" ht="15.75" x14ac:dyDescent="0.25">
      <c r="A3" s="147" t="s">
        <v>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5.75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x14ac:dyDescent="0.25">
      <c r="A5" s="12"/>
      <c r="B5" s="12"/>
      <c r="C5" s="12"/>
      <c r="D5" s="12"/>
      <c r="E5" s="12"/>
      <c r="F5" s="12"/>
      <c r="G5" s="148" t="s">
        <v>24</v>
      </c>
      <c r="H5" s="148"/>
      <c r="I5" s="148"/>
      <c r="J5" s="148"/>
      <c r="K5" s="148"/>
    </row>
    <row r="6" spans="1:11" x14ac:dyDescent="0.25">
      <c r="A6" s="12"/>
      <c r="B6" s="12"/>
      <c r="C6" s="12"/>
      <c r="D6" s="12"/>
      <c r="E6" s="12"/>
      <c r="F6" s="12"/>
      <c r="G6" s="150" t="s">
        <v>1</v>
      </c>
      <c r="H6" s="151"/>
      <c r="I6" s="150" t="s">
        <v>44</v>
      </c>
      <c r="J6" s="151"/>
      <c r="K6" s="149" t="s">
        <v>2</v>
      </c>
    </row>
    <row r="7" spans="1:11" x14ac:dyDescent="0.25">
      <c r="A7" s="12"/>
      <c r="B7" s="12"/>
      <c r="C7" s="12"/>
      <c r="D7" s="12"/>
      <c r="E7" s="12"/>
      <c r="F7" s="12"/>
      <c r="G7" s="152"/>
      <c r="H7" s="153"/>
      <c r="I7" s="152"/>
      <c r="J7" s="153"/>
      <c r="K7" s="149"/>
    </row>
    <row r="8" spans="1:11" x14ac:dyDescent="0.25">
      <c r="A8" s="57" t="s">
        <v>66</v>
      </c>
      <c r="B8" s="100" t="s">
        <v>35</v>
      </c>
      <c r="C8" s="100" t="s">
        <v>67</v>
      </c>
      <c r="D8" s="100" t="s">
        <v>68</v>
      </c>
      <c r="E8" s="57" t="s">
        <v>70</v>
      </c>
      <c r="F8" s="100" t="s">
        <v>69</v>
      </c>
      <c r="G8" s="105" t="s">
        <v>5</v>
      </c>
      <c r="H8" s="105" t="s">
        <v>3</v>
      </c>
      <c r="I8" s="105" t="s">
        <v>5</v>
      </c>
      <c r="J8" s="105" t="s">
        <v>3</v>
      </c>
      <c r="K8" s="149"/>
    </row>
    <row r="9" spans="1:11" x14ac:dyDescent="0.25">
      <c r="A9" s="20" t="s">
        <v>102</v>
      </c>
      <c r="B9" s="20" t="s">
        <v>103</v>
      </c>
      <c r="C9" s="20">
        <v>2</v>
      </c>
      <c r="D9" s="20">
        <v>4</v>
      </c>
      <c r="E9" s="63">
        <v>80000</v>
      </c>
      <c r="F9" s="63">
        <f>C9*D9*E9</f>
        <v>640000</v>
      </c>
      <c r="G9" s="126">
        <v>0</v>
      </c>
      <c r="H9" s="131">
        <v>0</v>
      </c>
      <c r="I9" s="131">
        <v>0</v>
      </c>
      <c r="J9" s="132">
        <v>640000</v>
      </c>
      <c r="K9" s="133">
        <f>G9+H9+I9+J9</f>
        <v>640000</v>
      </c>
    </row>
    <row r="10" spans="1:11" x14ac:dyDescent="0.25">
      <c r="A10" s="20"/>
      <c r="B10" s="20"/>
      <c r="C10" s="20"/>
      <c r="D10" s="20"/>
      <c r="E10" s="63">
        <v>0</v>
      </c>
      <c r="F10" s="63">
        <f t="shared" ref="F10:F13" si="0">C10*D10*E10</f>
        <v>0</v>
      </c>
      <c r="G10" s="23">
        <v>0</v>
      </c>
      <c r="H10" s="26">
        <v>0</v>
      </c>
      <c r="I10" s="26">
        <v>0</v>
      </c>
      <c r="J10" s="101">
        <v>0</v>
      </c>
      <c r="K10" s="133">
        <f t="shared" ref="K10:K13" si="1">G10+H10+I10+J10</f>
        <v>0</v>
      </c>
    </row>
    <row r="11" spans="1:11" x14ac:dyDescent="0.25">
      <c r="A11" s="20"/>
      <c r="B11" s="20"/>
      <c r="C11" s="20"/>
      <c r="D11" s="20"/>
      <c r="E11" s="63">
        <v>0</v>
      </c>
      <c r="F11" s="63">
        <f t="shared" si="0"/>
        <v>0</v>
      </c>
      <c r="G11" s="23">
        <v>0</v>
      </c>
      <c r="H11" s="26">
        <v>0</v>
      </c>
      <c r="I11" s="26">
        <v>0</v>
      </c>
      <c r="J11" s="101">
        <v>0</v>
      </c>
      <c r="K11" s="133">
        <f t="shared" si="1"/>
        <v>0</v>
      </c>
    </row>
    <row r="12" spans="1:11" x14ac:dyDescent="0.25">
      <c r="A12" s="20"/>
      <c r="B12" s="20"/>
      <c r="C12" s="20"/>
      <c r="D12" s="20"/>
      <c r="E12" s="63">
        <v>0</v>
      </c>
      <c r="F12" s="63">
        <f t="shared" si="0"/>
        <v>0</v>
      </c>
      <c r="G12" s="23">
        <v>0</v>
      </c>
      <c r="H12" s="26">
        <v>0</v>
      </c>
      <c r="I12" s="26">
        <v>0</v>
      </c>
      <c r="J12" s="101">
        <v>0</v>
      </c>
      <c r="K12" s="133">
        <f t="shared" si="1"/>
        <v>0</v>
      </c>
    </row>
    <row r="13" spans="1:11" x14ac:dyDescent="0.25">
      <c r="A13" s="20"/>
      <c r="B13" s="20"/>
      <c r="C13" s="20"/>
      <c r="D13" s="20"/>
      <c r="E13" s="63">
        <v>0</v>
      </c>
      <c r="F13" s="63">
        <f t="shared" si="0"/>
        <v>0</v>
      </c>
      <c r="G13" s="23">
        <v>0</v>
      </c>
      <c r="H13" s="26">
        <v>0</v>
      </c>
      <c r="I13" s="26">
        <v>0</v>
      </c>
      <c r="J13" s="101">
        <v>0</v>
      </c>
      <c r="K13" s="133">
        <f t="shared" si="1"/>
        <v>0</v>
      </c>
    </row>
    <row r="14" spans="1:11" x14ac:dyDescent="0.25">
      <c r="A14" s="12"/>
      <c r="B14" s="102" t="s">
        <v>2</v>
      </c>
      <c r="C14" s="102"/>
      <c r="D14" s="102"/>
      <c r="E14" s="64">
        <f>SUM(E9:E13)</f>
        <v>80000</v>
      </c>
      <c r="F14" s="64">
        <f>SUM(F9:F13)</f>
        <v>640000</v>
      </c>
      <c r="G14" s="24">
        <f>SUM(G9:G13)</f>
        <v>0</v>
      </c>
      <c r="H14" s="24">
        <f t="shared" ref="H14:K14" si="2">SUM(H9:H13)</f>
        <v>0</v>
      </c>
      <c r="I14" s="24">
        <f t="shared" si="2"/>
        <v>0</v>
      </c>
      <c r="J14" s="24">
        <f t="shared" si="2"/>
        <v>640000</v>
      </c>
      <c r="K14" s="24">
        <f t="shared" si="2"/>
        <v>640000</v>
      </c>
    </row>
    <row r="15" spans="1:1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mergeCells count="5">
    <mergeCell ref="A3:K3"/>
    <mergeCell ref="G5:K5"/>
    <mergeCell ref="K6:K8"/>
    <mergeCell ref="G6:H7"/>
    <mergeCell ref="I6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"/>
  <sheetViews>
    <sheetView workbookViewId="0">
      <selection activeCell="K5" sqref="K5:O8"/>
    </sheetView>
  </sheetViews>
  <sheetFormatPr baseColWidth="10" defaultRowHeight="15" x14ac:dyDescent="0.25"/>
  <cols>
    <col min="2" max="2" width="13.140625" customWidth="1"/>
    <col min="9" max="9" width="14" bestFit="1" customWidth="1"/>
    <col min="10" max="11" width="15.5703125" bestFit="1" customWidth="1"/>
    <col min="12" max="13" width="14.5703125" bestFit="1" customWidth="1"/>
    <col min="14" max="14" width="13" bestFit="1" customWidth="1"/>
    <col min="15" max="15" width="15.5703125" bestFit="1" customWidth="1"/>
  </cols>
  <sheetData>
    <row r="3" spans="1:15" ht="15.75" x14ac:dyDescent="0.25">
      <c r="A3" s="147" t="s">
        <v>31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3"/>
      <c r="O3" s="12"/>
    </row>
    <row r="4" spans="1:15" ht="15.75" x14ac:dyDescent="0.25">
      <c r="A4" s="13"/>
      <c r="B4" s="104"/>
      <c r="C4" s="13"/>
      <c r="D4" s="13"/>
      <c r="E4" s="13"/>
      <c r="F4" s="13"/>
      <c r="G4" s="104"/>
      <c r="H4" s="13"/>
      <c r="I4" s="13"/>
      <c r="J4" s="13"/>
      <c r="K4" s="12"/>
      <c r="L4" s="13"/>
      <c r="M4" s="12"/>
      <c r="N4" s="12"/>
      <c r="O4" s="12"/>
    </row>
    <row r="5" spans="1:1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8" t="s">
        <v>24</v>
      </c>
      <c r="L5" s="148"/>
      <c r="M5" s="148"/>
      <c r="N5" s="148"/>
      <c r="O5" s="148"/>
    </row>
    <row r="6" spans="1:15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0" t="s">
        <v>1</v>
      </c>
      <c r="L6" s="151"/>
      <c r="M6" s="150" t="s">
        <v>44</v>
      </c>
      <c r="N6" s="151"/>
      <c r="O6" s="149" t="s">
        <v>2</v>
      </c>
    </row>
    <row r="7" spans="1:1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2"/>
      <c r="L7" s="153"/>
      <c r="M7" s="152"/>
      <c r="N7" s="153"/>
      <c r="O7" s="149"/>
    </row>
    <row r="8" spans="1:15" ht="25.5" x14ac:dyDescent="0.25">
      <c r="A8" s="16" t="s">
        <v>25</v>
      </c>
      <c r="B8" s="16" t="s">
        <v>73</v>
      </c>
      <c r="C8" s="16" t="s">
        <v>26</v>
      </c>
      <c r="D8" s="17" t="s">
        <v>27</v>
      </c>
      <c r="E8" s="16" t="s">
        <v>28</v>
      </c>
      <c r="F8" s="16" t="s">
        <v>29</v>
      </c>
      <c r="G8" s="16" t="s">
        <v>78</v>
      </c>
      <c r="H8" s="16" t="s">
        <v>77</v>
      </c>
      <c r="I8" s="16" t="s">
        <v>30</v>
      </c>
      <c r="J8" s="16" t="s">
        <v>2</v>
      </c>
      <c r="K8" s="18" t="s">
        <v>5</v>
      </c>
      <c r="L8" s="18" t="s">
        <v>3</v>
      </c>
      <c r="M8" s="18" t="s">
        <v>5</v>
      </c>
      <c r="N8" s="18" t="s">
        <v>3</v>
      </c>
      <c r="O8" s="149"/>
    </row>
    <row r="9" spans="1:15" x14ac:dyDescent="0.25">
      <c r="A9" s="19" t="s">
        <v>72</v>
      </c>
      <c r="B9" s="19"/>
      <c r="C9" s="20" t="s">
        <v>74</v>
      </c>
      <c r="D9" s="19" t="s">
        <v>75</v>
      </c>
      <c r="E9" s="19" t="s">
        <v>76</v>
      </c>
      <c r="F9" s="21">
        <v>8</v>
      </c>
      <c r="G9" s="21">
        <f>F9*4</f>
        <v>32</v>
      </c>
      <c r="H9" s="22">
        <v>12</v>
      </c>
      <c r="I9" s="115">
        <v>28000</v>
      </c>
      <c r="J9" s="116">
        <f>G9*H9*I9</f>
        <v>10752000</v>
      </c>
      <c r="K9" s="25">
        <v>5000000</v>
      </c>
      <c r="L9" s="112">
        <v>4000000</v>
      </c>
      <c r="M9" s="113">
        <v>1000000</v>
      </c>
      <c r="N9" s="113">
        <v>752000</v>
      </c>
      <c r="O9" s="114">
        <f>SUM(K9:N9)</f>
        <v>10752000</v>
      </c>
    </row>
    <row r="10" spans="1:15" x14ac:dyDescent="0.25">
      <c r="A10" s="19"/>
      <c r="B10" s="19"/>
      <c r="C10" s="20"/>
      <c r="D10" s="19"/>
      <c r="E10" s="19"/>
      <c r="F10" s="21">
        <v>16</v>
      </c>
      <c r="G10" s="21">
        <f>F10*4</f>
        <v>64</v>
      </c>
      <c r="H10" s="22">
        <v>12</v>
      </c>
      <c r="I10" s="115">
        <v>28000</v>
      </c>
      <c r="J10" s="116">
        <f>G10*H10*I10</f>
        <v>21504000</v>
      </c>
      <c r="K10" s="25">
        <v>20000000</v>
      </c>
      <c r="L10" s="113">
        <v>1504000</v>
      </c>
      <c r="M10" s="113">
        <v>0</v>
      </c>
      <c r="N10" s="113">
        <v>0</v>
      </c>
      <c r="O10" s="114">
        <f t="shared" ref="O10:O21" si="0">SUM(K10:N10)</f>
        <v>21504000</v>
      </c>
    </row>
    <row r="11" spans="1:15" x14ac:dyDescent="0.25">
      <c r="A11" s="29"/>
      <c r="B11" s="29"/>
      <c r="C11" s="30"/>
      <c r="D11" s="29"/>
      <c r="E11" s="31"/>
      <c r="F11" s="32"/>
      <c r="G11" s="21">
        <f t="shared" ref="G11:G21" si="1">F11*4</f>
        <v>0</v>
      </c>
      <c r="H11" s="22"/>
      <c r="I11" s="115">
        <v>0</v>
      </c>
      <c r="J11" s="116">
        <f t="shared" ref="J11:J21" si="2">((I11*F11)*48)*H11</f>
        <v>0</v>
      </c>
      <c r="K11" s="25">
        <v>0</v>
      </c>
      <c r="L11" s="27">
        <v>0</v>
      </c>
      <c r="M11" s="27">
        <v>0</v>
      </c>
      <c r="N11" s="27">
        <v>0</v>
      </c>
      <c r="O11" s="28">
        <f t="shared" si="0"/>
        <v>0</v>
      </c>
    </row>
    <row r="12" spans="1:15" x14ac:dyDescent="0.25">
      <c r="A12" s="29"/>
      <c r="B12" s="29"/>
      <c r="C12" s="30"/>
      <c r="D12" s="31"/>
      <c r="E12" s="31"/>
      <c r="F12" s="32"/>
      <c r="G12" s="21">
        <f t="shared" si="1"/>
        <v>0</v>
      </c>
      <c r="H12" s="22"/>
      <c r="I12" s="115">
        <v>0</v>
      </c>
      <c r="J12" s="116">
        <f t="shared" si="2"/>
        <v>0</v>
      </c>
      <c r="K12" s="25">
        <v>0</v>
      </c>
      <c r="L12" s="27">
        <v>0</v>
      </c>
      <c r="M12" s="27">
        <v>0</v>
      </c>
      <c r="N12" s="27">
        <v>0</v>
      </c>
      <c r="O12" s="28">
        <f t="shared" si="0"/>
        <v>0</v>
      </c>
    </row>
    <row r="13" spans="1:15" x14ac:dyDescent="0.25">
      <c r="A13" s="29"/>
      <c r="B13" s="29"/>
      <c r="C13" s="30"/>
      <c r="D13" s="31"/>
      <c r="E13" s="31"/>
      <c r="F13" s="32"/>
      <c r="G13" s="21">
        <f t="shared" si="1"/>
        <v>0</v>
      </c>
      <c r="H13" s="22"/>
      <c r="I13" s="115">
        <v>0</v>
      </c>
      <c r="J13" s="116">
        <f t="shared" si="2"/>
        <v>0</v>
      </c>
      <c r="K13" s="25">
        <v>0</v>
      </c>
      <c r="L13" s="27">
        <v>0</v>
      </c>
      <c r="M13" s="27">
        <v>0</v>
      </c>
      <c r="N13" s="27">
        <v>0</v>
      </c>
      <c r="O13" s="28">
        <f t="shared" si="0"/>
        <v>0</v>
      </c>
    </row>
    <row r="14" spans="1:15" x14ac:dyDescent="0.25">
      <c r="A14" s="29"/>
      <c r="B14" s="29"/>
      <c r="C14" s="30"/>
      <c r="D14" s="31"/>
      <c r="E14" s="31"/>
      <c r="F14" s="32"/>
      <c r="G14" s="21">
        <f t="shared" si="1"/>
        <v>0</v>
      </c>
      <c r="H14" s="22"/>
      <c r="I14" s="115">
        <v>0</v>
      </c>
      <c r="J14" s="116">
        <f t="shared" si="2"/>
        <v>0</v>
      </c>
      <c r="K14" s="25">
        <v>0</v>
      </c>
      <c r="L14" s="27">
        <v>0</v>
      </c>
      <c r="M14" s="27">
        <v>0</v>
      </c>
      <c r="N14" s="27">
        <v>0</v>
      </c>
      <c r="O14" s="28">
        <f t="shared" si="0"/>
        <v>0</v>
      </c>
    </row>
    <row r="15" spans="1:15" x14ac:dyDescent="0.25">
      <c r="A15" s="29"/>
      <c r="B15" s="29"/>
      <c r="C15" s="30"/>
      <c r="D15" s="31"/>
      <c r="E15" s="31"/>
      <c r="F15" s="32"/>
      <c r="G15" s="21">
        <f t="shared" si="1"/>
        <v>0</v>
      </c>
      <c r="H15" s="22"/>
      <c r="I15" s="115">
        <v>0</v>
      </c>
      <c r="J15" s="116">
        <f t="shared" si="2"/>
        <v>0</v>
      </c>
      <c r="K15" s="25">
        <v>0</v>
      </c>
      <c r="L15" s="27">
        <v>0</v>
      </c>
      <c r="M15" s="27">
        <v>0</v>
      </c>
      <c r="N15" s="27">
        <v>0</v>
      </c>
      <c r="O15" s="28">
        <f t="shared" si="0"/>
        <v>0</v>
      </c>
    </row>
    <row r="16" spans="1:15" x14ac:dyDescent="0.25">
      <c r="A16" s="29"/>
      <c r="B16" s="29"/>
      <c r="C16" s="30"/>
      <c r="D16" s="31"/>
      <c r="E16" s="31"/>
      <c r="F16" s="32"/>
      <c r="G16" s="21">
        <f t="shared" si="1"/>
        <v>0</v>
      </c>
      <c r="H16" s="22"/>
      <c r="I16" s="115">
        <v>0</v>
      </c>
      <c r="J16" s="116">
        <f t="shared" si="2"/>
        <v>0</v>
      </c>
      <c r="K16" s="25">
        <v>0</v>
      </c>
      <c r="L16" s="27">
        <v>0</v>
      </c>
      <c r="M16" s="27">
        <v>0</v>
      </c>
      <c r="N16" s="27">
        <v>0</v>
      </c>
      <c r="O16" s="28">
        <f t="shared" si="0"/>
        <v>0</v>
      </c>
    </row>
    <row r="17" spans="1:15" x14ac:dyDescent="0.25">
      <c r="A17" s="29"/>
      <c r="B17" s="29"/>
      <c r="C17" s="30"/>
      <c r="D17" s="31"/>
      <c r="E17" s="31"/>
      <c r="F17" s="32"/>
      <c r="G17" s="21">
        <f t="shared" si="1"/>
        <v>0</v>
      </c>
      <c r="H17" s="22"/>
      <c r="I17" s="115">
        <v>0</v>
      </c>
      <c r="J17" s="116">
        <f t="shared" si="2"/>
        <v>0</v>
      </c>
      <c r="K17" s="25">
        <v>0</v>
      </c>
      <c r="L17" s="27">
        <v>0</v>
      </c>
      <c r="M17" s="27">
        <v>0</v>
      </c>
      <c r="N17" s="27">
        <v>0</v>
      </c>
      <c r="O17" s="28">
        <f t="shared" si="0"/>
        <v>0</v>
      </c>
    </row>
    <row r="18" spans="1:15" x14ac:dyDescent="0.25">
      <c r="A18" s="29"/>
      <c r="B18" s="29"/>
      <c r="C18" s="30"/>
      <c r="D18" s="29"/>
      <c r="E18" s="31"/>
      <c r="F18" s="32"/>
      <c r="G18" s="21">
        <f t="shared" si="1"/>
        <v>0</v>
      </c>
      <c r="H18" s="22"/>
      <c r="I18" s="115">
        <v>0</v>
      </c>
      <c r="J18" s="116">
        <f t="shared" si="2"/>
        <v>0</v>
      </c>
      <c r="K18" s="25">
        <v>0</v>
      </c>
      <c r="L18" s="27">
        <v>0</v>
      </c>
      <c r="M18" s="27">
        <v>0</v>
      </c>
      <c r="N18" s="27">
        <v>0</v>
      </c>
      <c r="O18" s="28">
        <f t="shared" si="0"/>
        <v>0</v>
      </c>
    </row>
    <row r="19" spans="1:15" x14ac:dyDescent="0.25">
      <c r="A19" s="29"/>
      <c r="B19" s="29"/>
      <c r="C19" s="30"/>
      <c r="D19" s="29"/>
      <c r="E19" s="31"/>
      <c r="F19" s="32"/>
      <c r="G19" s="21">
        <f t="shared" si="1"/>
        <v>0</v>
      </c>
      <c r="H19" s="22"/>
      <c r="I19" s="115">
        <v>0</v>
      </c>
      <c r="J19" s="116">
        <f t="shared" si="2"/>
        <v>0</v>
      </c>
      <c r="K19" s="25">
        <v>0</v>
      </c>
      <c r="L19" s="27">
        <v>0</v>
      </c>
      <c r="M19" s="27">
        <v>0</v>
      </c>
      <c r="N19" s="27">
        <v>0</v>
      </c>
      <c r="O19" s="28">
        <f t="shared" si="0"/>
        <v>0</v>
      </c>
    </row>
    <row r="20" spans="1:15" x14ac:dyDescent="0.25">
      <c r="A20" s="29"/>
      <c r="B20" s="29"/>
      <c r="C20" s="30"/>
      <c r="D20" s="29"/>
      <c r="E20" s="31"/>
      <c r="F20" s="32"/>
      <c r="G20" s="21">
        <f t="shared" si="1"/>
        <v>0</v>
      </c>
      <c r="H20" s="22"/>
      <c r="I20" s="115">
        <v>0</v>
      </c>
      <c r="J20" s="116">
        <f t="shared" si="2"/>
        <v>0</v>
      </c>
      <c r="K20" s="25">
        <v>0</v>
      </c>
      <c r="L20" s="27">
        <v>0</v>
      </c>
      <c r="M20" s="27">
        <v>0</v>
      </c>
      <c r="N20" s="27">
        <v>0</v>
      </c>
      <c r="O20" s="28">
        <f t="shared" si="0"/>
        <v>0</v>
      </c>
    </row>
    <row r="21" spans="1:15" x14ac:dyDescent="0.25">
      <c r="A21" s="29"/>
      <c r="B21" s="29"/>
      <c r="C21" s="30"/>
      <c r="D21" s="29"/>
      <c r="E21" s="31"/>
      <c r="F21" s="32"/>
      <c r="G21" s="21">
        <f t="shared" si="1"/>
        <v>0</v>
      </c>
      <c r="H21" s="22"/>
      <c r="I21" s="115">
        <v>0</v>
      </c>
      <c r="J21" s="116">
        <f t="shared" si="2"/>
        <v>0</v>
      </c>
      <c r="K21" s="25">
        <v>0</v>
      </c>
      <c r="L21" s="27">
        <v>0</v>
      </c>
      <c r="M21" s="27">
        <v>0</v>
      </c>
      <c r="N21" s="27">
        <v>0</v>
      </c>
      <c r="O21" s="28">
        <f t="shared" si="0"/>
        <v>0</v>
      </c>
    </row>
    <row r="22" spans="1:15" x14ac:dyDescent="0.25">
      <c r="A22" s="33"/>
      <c r="B22" s="33"/>
      <c r="C22" s="33"/>
      <c r="D22" s="33"/>
      <c r="E22" s="33"/>
      <c r="F22" s="34"/>
      <c r="G22" s="34"/>
      <c r="H22" s="34"/>
      <c r="I22" s="35" t="s">
        <v>2</v>
      </c>
      <c r="J22" s="36">
        <f t="shared" ref="J22:O22" si="3">SUM(J9:J21)</f>
        <v>32256000</v>
      </c>
      <c r="K22" s="36">
        <f t="shared" si="3"/>
        <v>25000000</v>
      </c>
      <c r="L22" s="36">
        <f t="shared" si="3"/>
        <v>5504000</v>
      </c>
      <c r="M22" s="36">
        <f t="shared" si="3"/>
        <v>1000000</v>
      </c>
      <c r="N22" s="36">
        <f t="shared" si="3"/>
        <v>752000</v>
      </c>
      <c r="O22" s="36">
        <f t="shared" si="3"/>
        <v>32256000</v>
      </c>
    </row>
  </sheetData>
  <mergeCells count="5">
    <mergeCell ref="A3:M3"/>
    <mergeCell ref="K5:O5"/>
    <mergeCell ref="O6:O8"/>
    <mergeCell ref="M6:N7"/>
    <mergeCell ref="K6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20"/>
  <sheetViews>
    <sheetView workbookViewId="0">
      <selection activeCell="G5" sqref="G5:K8"/>
    </sheetView>
  </sheetViews>
  <sheetFormatPr baseColWidth="10" defaultRowHeight="15" x14ac:dyDescent="0.25"/>
  <cols>
    <col min="1" max="1" width="23" bestFit="1" customWidth="1"/>
    <col min="2" max="2" width="17" customWidth="1"/>
    <col min="5" max="5" width="14.140625" bestFit="1" customWidth="1"/>
    <col min="6" max="7" width="14.5703125" bestFit="1" customWidth="1"/>
    <col min="8" max="8" width="13" bestFit="1" customWidth="1"/>
    <col min="9" max="9" width="14.5703125" bestFit="1" customWidth="1"/>
    <col min="10" max="10" width="13" bestFit="1" customWidth="1"/>
    <col min="11" max="11" width="14.5703125" bestFit="1" customWidth="1"/>
  </cols>
  <sheetData>
    <row r="3" spans="1:11" ht="15.75" x14ac:dyDescent="0.25">
      <c r="A3" s="147" t="s">
        <v>32</v>
      </c>
      <c r="B3" s="147"/>
      <c r="C3" s="147"/>
      <c r="D3" s="147"/>
      <c r="E3" s="147"/>
      <c r="F3" s="147"/>
      <c r="G3" s="147"/>
      <c r="H3" s="147"/>
      <c r="I3" s="147"/>
      <c r="J3" s="104"/>
      <c r="K3" s="12"/>
    </row>
    <row r="4" spans="1:11" ht="15.75" x14ac:dyDescent="0.25">
      <c r="A4" s="13"/>
      <c r="B4" s="13"/>
      <c r="C4" s="13"/>
      <c r="D4" s="13"/>
      <c r="E4" s="13"/>
      <c r="F4" s="13"/>
      <c r="G4" s="13"/>
      <c r="H4" s="13"/>
      <c r="I4" s="13"/>
      <c r="J4" s="104"/>
      <c r="K4" s="12"/>
    </row>
    <row r="5" spans="1:11" x14ac:dyDescent="0.25">
      <c r="A5" s="15"/>
      <c r="B5" s="15"/>
      <c r="C5" s="15"/>
      <c r="D5" s="15"/>
      <c r="E5" s="15"/>
      <c r="F5" s="15"/>
      <c r="G5" s="148" t="s">
        <v>24</v>
      </c>
      <c r="H5" s="148"/>
      <c r="I5" s="154"/>
      <c r="J5" s="154"/>
      <c r="K5" s="148"/>
    </row>
    <row r="6" spans="1:11" x14ac:dyDescent="0.25">
      <c r="A6" s="15"/>
      <c r="B6" s="15"/>
      <c r="C6" s="15"/>
      <c r="D6" s="15"/>
      <c r="E6" s="15"/>
      <c r="F6" s="15"/>
      <c r="G6" s="148" t="s">
        <v>1</v>
      </c>
      <c r="H6" s="148"/>
      <c r="I6" s="158" t="s">
        <v>44</v>
      </c>
      <c r="J6" s="155"/>
      <c r="K6" s="155" t="s">
        <v>2</v>
      </c>
    </row>
    <row r="7" spans="1:11" x14ac:dyDescent="0.25">
      <c r="A7" s="15"/>
      <c r="B7" s="15"/>
      <c r="C7" s="15"/>
      <c r="D7" s="15"/>
      <c r="E7" s="15"/>
      <c r="F7" s="15"/>
      <c r="G7" s="156" t="s">
        <v>33</v>
      </c>
      <c r="H7" s="157"/>
      <c r="I7" s="118"/>
      <c r="J7" s="108"/>
      <c r="K7" s="155"/>
    </row>
    <row r="8" spans="1:11" ht="25.5" x14ac:dyDescent="0.25">
      <c r="A8" s="37" t="s">
        <v>34</v>
      </c>
      <c r="B8" s="37" t="s">
        <v>35</v>
      </c>
      <c r="C8" s="106" t="s">
        <v>81</v>
      </c>
      <c r="D8" s="38" t="s">
        <v>82</v>
      </c>
      <c r="E8" s="39" t="s">
        <v>37</v>
      </c>
      <c r="F8" s="40" t="s">
        <v>2</v>
      </c>
      <c r="G8" s="18" t="s">
        <v>5</v>
      </c>
      <c r="H8" s="37" t="s">
        <v>3</v>
      </c>
      <c r="I8" s="117" t="s">
        <v>5</v>
      </c>
      <c r="J8" s="117" t="s">
        <v>3</v>
      </c>
      <c r="K8" s="154"/>
    </row>
    <row r="9" spans="1:11" x14ac:dyDescent="0.25">
      <c r="A9" s="20" t="s">
        <v>79</v>
      </c>
      <c r="B9" s="20"/>
      <c r="C9" s="20" t="s">
        <v>80</v>
      </c>
      <c r="D9" s="22">
        <v>2</v>
      </c>
      <c r="E9" s="42">
        <v>2500000</v>
      </c>
      <c r="F9" s="43">
        <f>D9*E9</f>
        <v>5000000</v>
      </c>
      <c r="G9" s="44">
        <v>2500000</v>
      </c>
      <c r="H9" s="44">
        <v>0</v>
      </c>
      <c r="I9" s="46">
        <v>2500000</v>
      </c>
      <c r="J9" s="46">
        <v>0</v>
      </c>
      <c r="K9" s="47">
        <f>G9+H9+I9+J9</f>
        <v>5000000</v>
      </c>
    </row>
    <row r="10" spans="1:11" x14ac:dyDescent="0.25">
      <c r="A10" s="20"/>
      <c r="B10" s="20"/>
      <c r="C10" s="20"/>
      <c r="D10" s="41"/>
      <c r="E10" s="42"/>
      <c r="F10" s="43">
        <f t="shared" ref="F10:F19" si="0">E10*C10</f>
        <v>0</v>
      </c>
      <c r="G10" s="44">
        <v>0</v>
      </c>
      <c r="H10" s="45">
        <v>0</v>
      </c>
      <c r="I10" s="46">
        <v>0</v>
      </c>
      <c r="J10" s="46">
        <v>0</v>
      </c>
      <c r="K10" s="47">
        <f t="shared" ref="K10:K19" si="1">G10+H10+I10+J10</f>
        <v>0</v>
      </c>
    </row>
    <row r="11" spans="1:11" x14ac:dyDescent="0.25">
      <c r="A11" s="20"/>
      <c r="B11" s="20"/>
      <c r="C11" s="20"/>
      <c r="D11" s="41"/>
      <c r="E11" s="42"/>
      <c r="F11" s="43">
        <f t="shared" si="0"/>
        <v>0</v>
      </c>
      <c r="G11" s="44">
        <v>0</v>
      </c>
      <c r="H11" s="45">
        <v>0</v>
      </c>
      <c r="I11" s="46">
        <v>0</v>
      </c>
      <c r="J11" s="46">
        <v>0</v>
      </c>
      <c r="K11" s="47">
        <f t="shared" si="1"/>
        <v>0</v>
      </c>
    </row>
    <row r="12" spans="1:11" x14ac:dyDescent="0.25">
      <c r="A12" s="20"/>
      <c r="B12" s="20"/>
      <c r="C12" s="20"/>
      <c r="D12" s="41"/>
      <c r="E12" s="42"/>
      <c r="F12" s="43">
        <f t="shared" si="0"/>
        <v>0</v>
      </c>
      <c r="G12" s="44">
        <v>0</v>
      </c>
      <c r="H12" s="45">
        <v>0</v>
      </c>
      <c r="I12" s="46">
        <v>0</v>
      </c>
      <c r="J12" s="46">
        <v>0</v>
      </c>
      <c r="K12" s="47">
        <f t="shared" si="1"/>
        <v>0</v>
      </c>
    </row>
    <row r="13" spans="1:11" x14ac:dyDescent="0.25">
      <c r="A13" s="20"/>
      <c r="B13" s="20"/>
      <c r="C13" s="20"/>
      <c r="D13" s="41"/>
      <c r="E13" s="42"/>
      <c r="F13" s="43">
        <f t="shared" si="0"/>
        <v>0</v>
      </c>
      <c r="G13" s="44">
        <v>0</v>
      </c>
      <c r="H13" s="45">
        <v>0</v>
      </c>
      <c r="I13" s="46">
        <v>0</v>
      </c>
      <c r="J13" s="46">
        <v>0</v>
      </c>
      <c r="K13" s="47">
        <f t="shared" si="1"/>
        <v>0</v>
      </c>
    </row>
    <row r="14" spans="1:11" x14ac:dyDescent="0.25">
      <c r="A14" s="30"/>
      <c r="B14" s="30"/>
      <c r="C14" s="30"/>
      <c r="D14" s="48"/>
      <c r="E14" s="42"/>
      <c r="F14" s="43">
        <f t="shared" si="0"/>
        <v>0</v>
      </c>
      <c r="G14" s="44">
        <v>0</v>
      </c>
      <c r="H14" s="45">
        <v>0</v>
      </c>
      <c r="I14" s="46">
        <v>0</v>
      </c>
      <c r="J14" s="46">
        <v>0</v>
      </c>
      <c r="K14" s="47">
        <f t="shared" si="1"/>
        <v>0</v>
      </c>
    </row>
    <row r="15" spans="1:11" x14ac:dyDescent="0.25">
      <c r="A15" s="30"/>
      <c r="B15" s="30"/>
      <c r="C15" s="30"/>
      <c r="D15" s="48"/>
      <c r="E15" s="42"/>
      <c r="F15" s="43">
        <f t="shared" si="0"/>
        <v>0</v>
      </c>
      <c r="G15" s="44">
        <v>0</v>
      </c>
      <c r="H15" s="45">
        <v>0</v>
      </c>
      <c r="I15" s="46">
        <v>0</v>
      </c>
      <c r="J15" s="46">
        <v>0</v>
      </c>
      <c r="K15" s="47">
        <f t="shared" si="1"/>
        <v>0</v>
      </c>
    </row>
    <row r="16" spans="1:11" x14ac:dyDescent="0.25">
      <c r="A16" s="20"/>
      <c r="B16" s="20"/>
      <c r="C16" s="20"/>
      <c r="D16" s="41"/>
      <c r="E16" s="42"/>
      <c r="F16" s="43">
        <f t="shared" si="0"/>
        <v>0</v>
      </c>
      <c r="G16" s="44">
        <v>0</v>
      </c>
      <c r="H16" s="45">
        <v>0</v>
      </c>
      <c r="I16" s="46">
        <v>0</v>
      </c>
      <c r="J16" s="46">
        <v>0</v>
      </c>
      <c r="K16" s="47">
        <f t="shared" si="1"/>
        <v>0</v>
      </c>
    </row>
    <row r="17" spans="1:11" x14ac:dyDescent="0.25">
      <c r="A17" s="20"/>
      <c r="B17" s="20"/>
      <c r="C17" s="20"/>
      <c r="D17" s="41"/>
      <c r="E17" s="49"/>
      <c r="F17" s="43">
        <f t="shared" si="0"/>
        <v>0</v>
      </c>
      <c r="G17" s="44">
        <v>0</v>
      </c>
      <c r="H17" s="45">
        <v>0</v>
      </c>
      <c r="I17" s="46">
        <v>0</v>
      </c>
      <c r="J17" s="46">
        <v>0</v>
      </c>
      <c r="K17" s="47">
        <f t="shared" si="1"/>
        <v>0</v>
      </c>
    </row>
    <row r="18" spans="1:11" x14ac:dyDescent="0.25">
      <c r="A18" s="20"/>
      <c r="B18" s="20"/>
      <c r="C18" s="20"/>
      <c r="D18" s="41"/>
      <c r="E18" s="49"/>
      <c r="F18" s="43">
        <f t="shared" si="0"/>
        <v>0</v>
      </c>
      <c r="G18" s="44">
        <v>0</v>
      </c>
      <c r="H18" s="45">
        <v>0</v>
      </c>
      <c r="I18" s="46">
        <v>0</v>
      </c>
      <c r="J18" s="46">
        <v>0</v>
      </c>
      <c r="K18" s="47">
        <f t="shared" si="1"/>
        <v>0</v>
      </c>
    </row>
    <row r="19" spans="1:11" x14ac:dyDescent="0.25">
      <c r="A19" s="20"/>
      <c r="B19" s="20"/>
      <c r="C19" s="20"/>
      <c r="D19" s="41"/>
      <c r="E19" s="49"/>
      <c r="F19" s="43">
        <f t="shared" si="0"/>
        <v>0</v>
      </c>
      <c r="G19" s="44">
        <v>0</v>
      </c>
      <c r="H19" s="45">
        <v>0</v>
      </c>
      <c r="I19" s="46">
        <v>0</v>
      </c>
      <c r="J19" s="46">
        <v>0</v>
      </c>
      <c r="K19" s="47">
        <f t="shared" si="1"/>
        <v>0</v>
      </c>
    </row>
    <row r="20" spans="1:11" x14ac:dyDescent="0.25">
      <c r="A20" s="12"/>
      <c r="B20" s="12"/>
      <c r="C20" s="50"/>
      <c r="D20" s="12"/>
      <c r="E20" s="51" t="s">
        <v>2</v>
      </c>
      <c r="F20" s="52">
        <f t="shared" ref="F20:K20" si="2">SUM(F9:F19)</f>
        <v>5000000</v>
      </c>
      <c r="G20" s="53">
        <f t="shared" si="2"/>
        <v>2500000</v>
      </c>
      <c r="H20" s="54">
        <f t="shared" si="2"/>
        <v>0</v>
      </c>
      <c r="I20" s="55">
        <f t="shared" si="2"/>
        <v>2500000</v>
      </c>
      <c r="J20" s="55">
        <f t="shared" si="2"/>
        <v>0</v>
      </c>
      <c r="K20" s="55">
        <f t="shared" si="2"/>
        <v>5000000</v>
      </c>
    </row>
  </sheetData>
  <mergeCells count="6">
    <mergeCell ref="A3:I3"/>
    <mergeCell ref="G5:K5"/>
    <mergeCell ref="G6:H6"/>
    <mergeCell ref="K6:K8"/>
    <mergeCell ref="G7:H7"/>
    <mergeCell ref="I6:J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"/>
  <sheetViews>
    <sheetView workbookViewId="0">
      <selection activeCell="J17" sqref="J17"/>
    </sheetView>
  </sheetViews>
  <sheetFormatPr baseColWidth="10" defaultRowHeight="15" x14ac:dyDescent="0.25"/>
  <cols>
    <col min="6" max="7" width="13" bestFit="1" customWidth="1"/>
    <col min="8" max="8" width="16.28515625" customWidth="1"/>
    <col min="9" max="10" width="18.85546875" customWidth="1"/>
    <col min="11" max="12" width="13" bestFit="1" customWidth="1"/>
  </cols>
  <sheetData>
    <row r="3" spans="1:13" ht="15.75" x14ac:dyDescent="0.25">
      <c r="A3" s="147" t="s">
        <v>43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.75" x14ac:dyDescent="0.25">
      <c r="A4" s="13"/>
      <c r="B4" s="13"/>
      <c r="C4" s="13"/>
      <c r="D4" s="13"/>
      <c r="E4" s="13"/>
      <c r="F4" s="13"/>
      <c r="G4" s="13"/>
      <c r="H4" s="13"/>
      <c r="I4" s="13"/>
      <c r="J4" s="104"/>
      <c r="K4" s="13"/>
      <c r="L4" s="13"/>
      <c r="M4" s="13"/>
    </row>
    <row r="5" spans="1:13" x14ac:dyDescent="0.25">
      <c r="A5" s="161" t="s">
        <v>38</v>
      </c>
      <c r="B5" s="161" t="s">
        <v>48</v>
      </c>
      <c r="C5" s="162" t="s">
        <v>39</v>
      </c>
      <c r="D5" s="162" t="s">
        <v>40</v>
      </c>
      <c r="E5" s="162" t="s">
        <v>41</v>
      </c>
      <c r="F5" s="162" t="s">
        <v>86</v>
      </c>
      <c r="G5" s="163" t="s">
        <v>42</v>
      </c>
      <c r="H5" s="148" t="s">
        <v>24</v>
      </c>
      <c r="I5" s="148"/>
      <c r="J5" s="154"/>
      <c r="K5" s="154"/>
      <c r="L5" s="148"/>
      <c r="M5" s="56"/>
    </row>
    <row r="6" spans="1:13" ht="15" customHeight="1" x14ac:dyDescent="0.25">
      <c r="A6" s="161"/>
      <c r="B6" s="161"/>
      <c r="C6" s="162"/>
      <c r="D6" s="162"/>
      <c r="E6" s="162"/>
      <c r="F6" s="162"/>
      <c r="G6" s="164"/>
      <c r="H6" s="148" t="s">
        <v>1</v>
      </c>
      <c r="I6" s="148"/>
      <c r="J6" s="158" t="s">
        <v>44</v>
      </c>
      <c r="K6" s="155"/>
      <c r="L6" s="155" t="s">
        <v>2</v>
      </c>
      <c r="M6" s="56"/>
    </row>
    <row r="7" spans="1:13" ht="15" customHeight="1" x14ac:dyDescent="0.25">
      <c r="A7" s="161"/>
      <c r="B7" s="161"/>
      <c r="C7" s="162"/>
      <c r="D7" s="162"/>
      <c r="E7" s="162"/>
      <c r="F7" s="162"/>
      <c r="G7" s="164"/>
      <c r="H7" s="156" t="s">
        <v>33</v>
      </c>
      <c r="I7" s="157"/>
      <c r="J7" s="118"/>
      <c r="K7" s="108"/>
      <c r="L7" s="155"/>
      <c r="M7" s="56"/>
    </row>
    <row r="8" spans="1:13" ht="15" customHeight="1" x14ac:dyDescent="0.25">
      <c r="A8" s="161"/>
      <c r="B8" s="161"/>
      <c r="C8" s="162"/>
      <c r="D8" s="162"/>
      <c r="E8" s="162"/>
      <c r="F8" s="162"/>
      <c r="G8" s="165"/>
      <c r="H8" s="105" t="s">
        <v>5</v>
      </c>
      <c r="I8" s="105" t="s">
        <v>3</v>
      </c>
      <c r="J8" s="105" t="s">
        <v>5</v>
      </c>
      <c r="K8" s="105" t="s">
        <v>3</v>
      </c>
      <c r="L8" s="154"/>
      <c r="M8" s="56"/>
    </row>
    <row r="9" spans="1:13" ht="60" x14ac:dyDescent="0.25">
      <c r="A9" s="58" t="s">
        <v>83</v>
      </c>
      <c r="B9" s="59" t="s">
        <v>84</v>
      </c>
      <c r="C9" s="58" t="s">
        <v>85</v>
      </c>
      <c r="D9" s="60">
        <v>3</v>
      </c>
      <c r="E9" s="60">
        <v>2</v>
      </c>
      <c r="F9" s="61">
        <v>150000</v>
      </c>
      <c r="G9" s="62">
        <f>F9*E9</f>
        <v>300000</v>
      </c>
      <c r="H9" s="119">
        <v>0</v>
      </c>
      <c r="I9" s="119">
        <v>0</v>
      </c>
      <c r="J9" s="119">
        <v>0</v>
      </c>
      <c r="K9" s="119">
        <v>300000</v>
      </c>
      <c r="L9" s="52">
        <f>H9+I9+J9+K9</f>
        <v>300000</v>
      </c>
      <c r="M9" s="56"/>
    </row>
    <row r="10" spans="1:13" ht="15.75" x14ac:dyDescent="0.25">
      <c r="A10" s="58"/>
      <c r="B10" s="58"/>
      <c r="C10" s="58"/>
      <c r="D10" s="58"/>
      <c r="E10" s="58"/>
      <c r="F10" s="61">
        <v>0</v>
      </c>
      <c r="G10" s="62">
        <f t="shared" ref="G10:G11" si="0">F10*E10</f>
        <v>0</v>
      </c>
      <c r="H10" s="63">
        <v>0</v>
      </c>
      <c r="I10" s="63">
        <v>0</v>
      </c>
      <c r="J10" s="63">
        <v>0</v>
      </c>
      <c r="K10" s="63">
        <v>0</v>
      </c>
      <c r="L10" s="52">
        <f t="shared" ref="L10:L11" si="1">H10+I10+J10+K10</f>
        <v>0</v>
      </c>
      <c r="M10" s="56"/>
    </row>
    <row r="11" spans="1:13" ht="15.75" x14ac:dyDescent="0.25">
      <c r="A11" s="58"/>
      <c r="B11" s="58"/>
      <c r="C11" s="58"/>
      <c r="D11" s="58"/>
      <c r="E11" s="58"/>
      <c r="F11" s="61">
        <v>0</v>
      </c>
      <c r="G11" s="62">
        <f t="shared" si="0"/>
        <v>0</v>
      </c>
      <c r="H11" s="63">
        <v>0</v>
      </c>
      <c r="I11" s="63">
        <v>0</v>
      </c>
      <c r="J11" s="63">
        <v>0</v>
      </c>
      <c r="K11" s="63">
        <v>0</v>
      </c>
      <c r="L11" s="52">
        <f t="shared" si="1"/>
        <v>0</v>
      </c>
      <c r="M11" s="56"/>
    </row>
    <row r="12" spans="1:13" ht="15.75" x14ac:dyDescent="0.25">
      <c r="A12" s="159" t="s">
        <v>2</v>
      </c>
      <c r="B12" s="160"/>
      <c r="C12" s="160"/>
      <c r="D12" s="160"/>
      <c r="E12" s="160"/>
      <c r="F12" s="160"/>
      <c r="G12" s="64">
        <f>SUM(G9:G11)</f>
        <v>300000</v>
      </c>
      <c r="H12" s="64">
        <f t="shared" ref="H12:L12" si="2">SUM(H9:H11)</f>
        <v>0</v>
      </c>
      <c r="I12" s="64">
        <f t="shared" si="2"/>
        <v>0</v>
      </c>
      <c r="J12" s="64">
        <f t="shared" si="2"/>
        <v>0</v>
      </c>
      <c r="K12" s="64">
        <f t="shared" si="2"/>
        <v>300000</v>
      </c>
      <c r="L12" s="64">
        <f t="shared" si="2"/>
        <v>300000</v>
      </c>
      <c r="M12" s="56"/>
    </row>
    <row r="13" spans="1:13" x14ac:dyDescent="0.25">
      <c r="G13" s="120"/>
    </row>
  </sheetData>
  <mergeCells count="14">
    <mergeCell ref="L6:L8"/>
    <mergeCell ref="H6:I6"/>
    <mergeCell ref="H7:I7"/>
    <mergeCell ref="A12:F12"/>
    <mergeCell ref="A3:M3"/>
    <mergeCell ref="A5:A8"/>
    <mergeCell ref="B5:B8"/>
    <mergeCell ref="C5:C8"/>
    <mergeCell ref="D5:D8"/>
    <mergeCell ref="E5:E8"/>
    <mergeCell ref="F5:F8"/>
    <mergeCell ref="G5:G8"/>
    <mergeCell ref="H5:L5"/>
    <mergeCell ref="J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workbookViewId="0">
      <selection activeCell="D5" sqref="D5:H8"/>
    </sheetView>
  </sheetViews>
  <sheetFormatPr baseColWidth="10" defaultRowHeight="15" x14ac:dyDescent="0.25"/>
  <cols>
    <col min="1" max="1" width="31.42578125" customWidth="1"/>
    <col min="2" max="2" width="17.42578125" customWidth="1"/>
    <col min="3" max="3" width="13" bestFit="1" customWidth="1"/>
    <col min="4" max="4" width="14.5703125" bestFit="1" customWidth="1"/>
    <col min="8" max="8" width="13" bestFit="1" customWidth="1"/>
  </cols>
  <sheetData>
    <row r="3" spans="1:8" ht="15.75" x14ac:dyDescent="0.25">
      <c r="A3" s="147" t="s">
        <v>47</v>
      </c>
      <c r="B3" s="147"/>
      <c r="C3" s="147"/>
      <c r="D3" s="147"/>
      <c r="E3" s="147"/>
      <c r="F3" s="147"/>
      <c r="G3" s="13"/>
      <c r="H3" s="12"/>
    </row>
    <row r="4" spans="1:8" ht="15.75" x14ac:dyDescent="0.25">
      <c r="A4" s="13"/>
      <c r="B4" s="13"/>
      <c r="C4" s="13"/>
      <c r="D4" s="13"/>
      <c r="E4" s="13"/>
      <c r="F4" s="13"/>
      <c r="G4" s="13"/>
      <c r="H4" s="12"/>
    </row>
    <row r="5" spans="1:8" x14ac:dyDescent="0.25">
      <c r="A5" s="15"/>
      <c r="B5" s="15"/>
      <c r="C5" s="15"/>
      <c r="D5" s="148" t="s">
        <v>24</v>
      </c>
      <c r="E5" s="148"/>
      <c r="F5" s="148"/>
      <c r="G5" s="148"/>
      <c r="H5" s="148"/>
    </row>
    <row r="6" spans="1:8" x14ac:dyDescent="0.25">
      <c r="A6" s="15"/>
      <c r="B6" s="15"/>
      <c r="C6" s="15"/>
      <c r="D6" s="148" t="s">
        <v>1</v>
      </c>
      <c r="E6" s="148"/>
      <c r="F6" s="150" t="s">
        <v>44</v>
      </c>
      <c r="G6" s="151"/>
      <c r="H6" s="148" t="s">
        <v>2</v>
      </c>
    </row>
    <row r="7" spans="1:8" x14ac:dyDescent="0.25">
      <c r="A7" s="15"/>
      <c r="B7" s="15"/>
      <c r="C7" s="15"/>
      <c r="D7" s="156" t="s">
        <v>45</v>
      </c>
      <c r="E7" s="156"/>
      <c r="F7" s="152"/>
      <c r="G7" s="153"/>
      <c r="H7" s="148"/>
    </row>
    <row r="8" spans="1:8" x14ac:dyDescent="0.25">
      <c r="A8" s="39" t="s">
        <v>49</v>
      </c>
      <c r="B8" s="65" t="s">
        <v>35</v>
      </c>
      <c r="C8" s="18" t="s">
        <v>46</v>
      </c>
      <c r="D8" s="18" t="s">
        <v>5</v>
      </c>
      <c r="E8" s="18" t="s">
        <v>3</v>
      </c>
      <c r="F8" s="18" t="s">
        <v>5</v>
      </c>
      <c r="G8" s="18" t="s">
        <v>3</v>
      </c>
      <c r="H8" s="148"/>
    </row>
    <row r="9" spans="1:8" x14ac:dyDescent="0.25">
      <c r="A9" s="66" t="s">
        <v>87</v>
      </c>
      <c r="B9" s="20" t="s">
        <v>88</v>
      </c>
      <c r="C9" s="63">
        <v>150000</v>
      </c>
      <c r="D9" s="23">
        <v>150000</v>
      </c>
      <c r="E9" s="67">
        <v>0</v>
      </c>
      <c r="F9" s="49">
        <v>0</v>
      </c>
      <c r="G9" s="49">
        <v>0</v>
      </c>
      <c r="H9" s="68">
        <f>D9+E9+F9+G9</f>
        <v>150000</v>
      </c>
    </row>
    <row r="10" spans="1:8" x14ac:dyDescent="0.25">
      <c r="A10" s="66"/>
      <c r="B10" s="20"/>
      <c r="C10" s="63">
        <v>0</v>
      </c>
      <c r="D10" s="23">
        <v>0</v>
      </c>
      <c r="E10" s="67">
        <v>0</v>
      </c>
      <c r="F10" s="49">
        <v>0</v>
      </c>
      <c r="G10" s="49">
        <v>0</v>
      </c>
      <c r="H10" s="68">
        <f t="shared" ref="H10:H12" si="0">D10+E10+F10+G10</f>
        <v>0</v>
      </c>
    </row>
    <row r="11" spans="1:8" x14ac:dyDescent="0.25">
      <c r="A11" s="66"/>
      <c r="B11" s="20"/>
      <c r="C11" s="63">
        <v>0</v>
      </c>
      <c r="D11" s="23">
        <v>0</v>
      </c>
      <c r="E11" s="67">
        <v>0</v>
      </c>
      <c r="F11" s="49">
        <v>0</v>
      </c>
      <c r="G11" s="49">
        <v>0</v>
      </c>
      <c r="H11" s="68">
        <f t="shared" si="0"/>
        <v>0</v>
      </c>
    </row>
    <row r="12" spans="1:8" x14ac:dyDescent="0.25">
      <c r="A12" s="66"/>
      <c r="B12" s="20"/>
      <c r="C12" s="63">
        <v>0</v>
      </c>
      <c r="D12" s="23">
        <v>0</v>
      </c>
      <c r="E12" s="67">
        <v>0</v>
      </c>
      <c r="F12" s="49">
        <v>0</v>
      </c>
      <c r="G12" s="49">
        <v>0</v>
      </c>
      <c r="H12" s="68">
        <f t="shared" si="0"/>
        <v>0</v>
      </c>
    </row>
    <row r="13" spans="1:8" x14ac:dyDescent="0.25">
      <c r="A13" s="12"/>
      <c r="B13" s="69" t="s">
        <v>2</v>
      </c>
      <c r="C13" s="64">
        <f>SUM(C9:C12)</f>
        <v>150000</v>
      </c>
      <c r="D13" s="64">
        <f t="shared" ref="D13:H13" si="1">SUM(D9:D12)</f>
        <v>150000</v>
      </c>
      <c r="E13" s="64">
        <f t="shared" si="1"/>
        <v>0</v>
      </c>
      <c r="F13" s="64">
        <f t="shared" si="1"/>
        <v>0</v>
      </c>
      <c r="G13" s="64">
        <f t="shared" si="1"/>
        <v>0</v>
      </c>
      <c r="H13" s="64">
        <f t="shared" si="1"/>
        <v>150000</v>
      </c>
    </row>
  </sheetData>
  <mergeCells count="6">
    <mergeCell ref="A3:F3"/>
    <mergeCell ref="D5:H5"/>
    <mergeCell ref="D6:E6"/>
    <mergeCell ref="H6:H8"/>
    <mergeCell ref="D7:E7"/>
    <mergeCell ref="F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workbookViewId="0">
      <selection activeCell="K12" sqref="K12"/>
    </sheetView>
  </sheetViews>
  <sheetFormatPr baseColWidth="10" defaultRowHeight="15" x14ac:dyDescent="0.25"/>
  <cols>
    <col min="1" max="1" width="21.85546875" customWidth="1"/>
    <col min="2" max="2" width="15.7109375" customWidth="1"/>
    <col min="4" max="4" width="17.140625" customWidth="1"/>
    <col min="5" max="5" width="15" customWidth="1"/>
  </cols>
  <sheetData>
    <row r="3" spans="1:10" ht="15.75" x14ac:dyDescent="0.25">
      <c r="A3" s="147" t="s">
        <v>50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5"/>
      <c r="B5" s="15"/>
      <c r="C5" s="15"/>
      <c r="D5" s="15"/>
      <c r="E5" s="15"/>
      <c r="F5" s="148" t="s">
        <v>24</v>
      </c>
      <c r="G5" s="148"/>
      <c r="H5" s="148"/>
      <c r="I5" s="148"/>
      <c r="J5" s="148"/>
    </row>
    <row r="6" spans="1:10" x14ac:dyDescent="0.25">
      <c r="A6" s="15"/>
      <c r="B6" s="15"/>
      <c r="C6" s="15"/>
      <c r="D6" s="15"/>
      <c r="E6" s="15"/>
      <c r="F6" s="148" t="s">
        <v>1</v>
      </c>
      <c r="G6" s="148"/>
      <c r="H6" s="150" t="s">
        <v>44</v>
      </c>
      <c r="I6" s="151"/>
      <c r="J6" s="148" t="s">
        <v>2</v>
      </c>
    </row>
    <row r="7" spans="1:10" x14ac:dyDescent="0.25">
      <c r="A7" s="15"/>
      <c r="B7" s="15"/>
      <c r="C7" s="15"/>
      <c r="D7" s="15"/>
      <c r="E7" s="15"/>
      <c r="F7" s="156" t="s">
        <v>45</v>
      </c>
      <c r="G7" s="156"/>
      <c r="H7" s="152"/>
      <c r="I7" s="153"/>
      <c r="J7" s="148"/>
    </row>
    <row r="8" spans="1:10" x14ac:dyDescent="0.25">
      <c r="A8" s="39" t="s">
        <v>51</v>
      </c>
      <c r="B8" s="18" t="s">
        <v>35</v>
      </c>
      <c r="C8" s="18" t="s">
        <v>36</v>
      </c>
      <c r="D8" s="18" t="s">
        <v>37</v>
      </c>
      <c r="E8" s="107" t="s">
        <v>2</v>
      </c>
      <c r="F8" s="105" t="s">
        <v>5</v>
      </c>
      <c r="G8" s="105" t="s">
        <v>3</v>
      </c>
      <c r="H8" s="105" t="s">
        <v>5</v>
      </c>
      <c r="I8" s="105" t="s">
        <v>3</v>
      </c>
      <c r="J8" s="148"/>
    </row>
    <row r="9" spans="1:10" x14ac:dyDescent="0.25">
      <c r="A9" s="70" t="s">
        <v>89</v>
      </c>
      <c r="B9" s="71" t="s">
        <v>88</v>
      </c>
      <c r="C9" s="72">
        <v>100</v>
      </c>
      <c r="D9" s="73">
        <v>50</v>
      </c>
      <c r="E9" s="74">
        <f t="shared" ref="E9:E24" si="0">C9*D9</f>
        <v>5000</v>
      </c>
      <c r="F9" s="121">
        <v>0</v>
      </c>
      <c r="G9" s="121">
        <v>0</v>
      </c>
      <c r="H9" s="121">
        <v>0</v>
      </c>
      <c r="I9" s="122">
        <v>5000</v>
      </c>
      <c r="J9" s="123">
        <f>SUM(F9:I9)</f>
        <v>5000</v>
      </c>
    </row>
    <row r="10" spans="1:10" x14ac:dyDescent="0.25">
      <c r="A10" s="70"/>
      <c r="B10" s="71"/>
      <c r="C10" s="72"/>
      <c r="D10" s="73">
        <v>0</v>
      </c>
      <c r="E10" s="74">
        <f t="shared" si="0"/>
        <v>0</v>
      </c>
      <c r="F10" s="75">
        <v>0</v>
      </c>
      <c r="G10" s="75">
        <v>0</v>
      </c>
      <c r="H10" s="75">
        <v>0</v>
      </c>
      <c r="I10" s="76">
        <v>0</v>
      </c>
      <c r="J10" s="77">
        <f t="shared" ref="J10:J24" si="1">SUM(F10:I10)</f>
        <v>0</v>
      </c>
    </row>
    <row r="11" spans="1:10" x14ac:dyDescent="0.25">
      <c r="A11" s="70"/>
      <c r="B11" s="71"/>
      <c r="C11" s="72"/>
      <c r="D11" s="73">
        <v>0</v>
      </c>
      <c r="E11" s="74">
        <f t="shared" si="0"/>
        <v>0</v>
      </c>
      <c r="F11" s="75">
        <v>0</v>
      </c>
      <c r="G11" s="75">
        <v>0</v>
      </c>
      <c r="H11" s="75">
        <v>0</v>
      </c>
      <c r="I11" s="76">
        <v>0</v>
      </c>
      <c r="J11" s="77">
        <f t="shared" si="1"/>
        <v>0</v>
      </c>
    </row>
    <row r="12" spans="1:10" x14ac:dyDescent="0.25">
      <c r="A12" s="70"/>
      <c r="B12" s="71"/>
      <c r="C12" s="72"/>
      <c r="D12" s="73">
        <v>0</v>
      </c>
      <c r="E12" s="74">
        <f t="shared" si="0"/>
        <v>0</v>
      </c>
      <c r="F12" s="75">
        <v>0</v>
      </c>
      <c r="G12" s="75">
        <v>0</v>
      </c>
      <c r="H12" s="75">
        <v>0</v>
      </c>
      <c r="I12" s="76">
        <v>0</v>
      </c>
      <c r="J12" s="77">
        <f t="shared" si="1"/>
        <v>0</v>
      </c>
    </row>
    <row r="13" spans="1:10" x14ac:dyDescent="0.25">
      <c r="A13" s="70"/>
      <c r="B13" s="71"/>
      <c r="C13" s="72"/>
      <c r="D13" s="73">
        <v>0</v>
      </c>
      <c r="E13" s="74">
        <f t="shared" si="0"/>
        <v>0</v>
      </c>
      <c r="F13" s="75">
        <v>0</v>
      </c>
      <c r="G13" s="75">
        <v>0</v>
      </c>
      <c r="H13" s="75">
        <v>0</v>
      </c>
      <c r="I13" s="76">
        <v>0</v>
      </c>
      <c r="J13" s="77">
        <f t="shared" si="1"/>
        <v>0</v>
      </c>
    </row>
    <row r="14" spans="1:10" x14ac:dyDescent="0.25">
      <c r="A14" s="70"/>
      <c r="B14" s="71"/>
      <c r="C14" s="72"/>
      <c r="D14" s="73">
        <v>0</v>
      </c>
      <c r="E14" s="74">
        <f t="shared" si="0"/>
        <v>0</v>
      </c>
      <c r="F14" s="75">
        <v>0</v>
      </c>
      <c r="G14" s="75">
        <v>0</v>
      </c>
      <c r="H14" s="75">
        <v>0</v>
      </c>
      <c r="I14" s="76">
        <v>0</v>
      </c>
      <c r="J14" s="77">
        <f t="shared" si="1"/>
        <v>0</v>
      </c>
    </row>
    <row r="15" spans="1:10" x14ac:dyDescent="0.25">
      <c r="A15" s="70"/>
      <c r="B15" s="71"/>
      <c r="C15" s="72"/>
      <c r="D15" s="73">
        <v>0</v>
      </c>
      <c r="E15" s="74">
        <f t="shared" si="0"/>
        <v>0</v>
      </c>
      <c r="F15" s="75">
        <v>0</v>
      </c>
      <c r="G15" s="75">
        <v>0</v>
      </c>
      <c r="H15" s="75">
        <v>0</v>
      </c>
      <c r="I15" s="76">
        <v>0</v>
      </c>
      <c r="J15" s="77">
        <f t="shared" si="1"/>
        <v>0</v>
      </c>
    </row>
    <row r="16" spans="1:10" x14ac:dyDescent="0.25">
      <c r="A16" s="70"/>
      <c r="B16" s="71"/>
      <c r="C16" s="72"/>
      <c r="D16" s="73">
        <v>0</v>
      </c>
      <c r="E16" s="74">
        <f t="shared" si="0"/>
        <v>0</v>
      </c>
      <c r="F16" s="75">
        <v>0</v>
      </c>
      <c r="G16" s="75">
        <v>0</v>
      </c>
      <c r="H16" s="75">
        <v>0</v>
      </c>
      <c r="I16" s="76">
        <v>0</v>
      </c>
      <c r="J16" s="77">
        <f t="shared" si="1"/>
        <v>0</v>
      </c>
    </row>
    <row r="17" spans="1:10" x14ac:dyDescent="0.25">
      <c r="A17" s="70"/>
      <c r="B17" s="71"/>
      <c r="C17" s="72"/>
      <c r="D17" s="73">
        <v>0</v>
      </c>
      <c r="E17" s="74">
        <f t="shared" si="0"/>
        <v>0</v>
      </c>
      <c r="F17" s="75">
        <v>0</v>
      </c>
      <c r="G17" s="75">
        <v>0</v>
      </c>
      <c r="H17" s="75">
        <v>0</v>
      </c>
      <c r="I17" s="76">
        <v>0</v>
      </c>
      <c r="J17" s="77">
        <f t="shared" si="1"/>
        <v>0</v>
      </c>
    </row>
    <row r="18" spans="1:10" x14ac:dyDescent="0.25">
      <c r="A18" s="70"/>
      <c r="B18" s="71"/>
      <c r="C18" s="72"/>
      <c r="D18" s="73">
        <v>0</v>
      </c>
      <c r="E18" s="74">
        <f t="shared" si="0"/>
        <v>0</v>
      </c>
      <c r="F18" s="75">
        <v>0</v>
      </c>
      <c r="G18" s="75">
        <v>0</v>
      </c>
      <c r="H18" s="75">
        <v>0</v>
      </c>
      <c r="I18" s="76">
        <v>0</v>
      </c>
      <c r="J18" s="77">
        <f t="shared" si="1"/>
        <v>0</v>
      </c>
    </row>
    <row r="19" spans="1:10" x14ac:dyDescent="0.25">
      <c r="A19" s="70"/>
      <c r="B19" s="71"/>
      <c r="C19" s="72"/>
      <c r="D19" s="73">
        <v>0</v>
      </c>
      <c r="E19" s="74">
        <f t="shared" si="0"/>
        <v>0</v>
      </c>
      <c r="F19" s="75">
        <v>0</v>
      </c>
      <c r="G19" s="75">
        <v>0</v>
      </c>
      <c r="H19" s="75">
        <v>0</v>
      </c>
      <c r="I19" s="76">
        <v>0</v>
      </c>
      <c r="J19" s="77">
        <f t="shared" si="1"/>
        <v>0</v>
      </c>
    </row>
    <row r="20" spans="1:10" x14ac:dyDescent="0.25">
      <c r="A20" s="70"/>
      <c r="B20" s="71"/>
      <c r="C20" s="72"/>
      <c r="D20" s="73">
        <v>0</v>
      </c>
      <c r="E20" s="74">
        <f t="shared" si="0"/>
        <v>0</v>
      </c>
      <c r="F20" s="75">
        <v>0</v>
      </c>
      <c r="G20" s="75">
        <v>0</v>
      </c>
      <c r="H20" s="75">
        <v>0</v>
      </c>
      <c r="I20" s="76">
        <v>0</v>
      </c>
      <c r="J20" s="77">
        <f t="shared" si="1"/>
        <v>0</v>
      </c>
    </row>
    <row r="21" spans="1:10" x14ac:dyDescent="0.25">
      <c r="A21" s="70"/>
      <c r="B21" s="71"/>
      <c r="C21" s="72"/>
      <c r="D21" s="73">
        <v>0</v>
      </c>
      <c r="E21" s="74">
        <f t="shared" si="0"/>
        <v>0</v>
      </c>
      <c r="F21" s="75">
        <v>0</v>
      </c>
      <c r="G21" s="75">
        <v>0</v>
      </c>
      <c r="H21" s="75">
        <v>0</v>
      </c>
      <c r="I21" s="76">
        <v>0</v>
      </c>
      <c r="J21" s="77">
        <f t="shared" si="1"/>
        <v>0</v>
      </c>
    </row>
    <row r="22" spans="1:10" x14ac:dyDescent="0.25">
      <c r="A22" s="70"/>
      <c r="B22" s="71"/>
      <c r="C22" s="72"/>
      <c r="D22" s="73">
        <v>0</v>
      </c>
      <c r="E22" s="74">
        <f t="shared" si="0"/>
        <v>0</v>
      </c>
      <c r="F22" s="75">
        <v>0</v>
      </c>
      <c r="G22" s="75">
        <v>0</v>
      </c>
      <c r="H22" s="75">
        <v>0</v>
      </c>
      <c r="I22" s="76">
        <v>0</v>
      </c>
      <c r="J22" s="77">
        <f t="shared" si="1"/>
        <v>0</v>
      </c>
    </row>
    <row r="23" spans="1:10" x14ac:dyDescent="0.25">
      <c r="A23" s="79"/>
      <c r="B23" s="71"/>
      <c r="C23" s="72"/>
      <c r="D23" s="73">
        <v>0</v>
      </c>
      <c r="E23" s="74">
        <f t="shared" si="0"/>
        <v>0</v>
      </c>
      <c r="F23" s="75">
        <v>0</v>
      </c>
      <c r="G23" s="75">
        <v>0</v>
      </c>
      <c r="H23" s="75">
        <v>0</v>
      </c>
      <c r="I23" s="76">
        <v>0</v>
      </c>
      <c r="J23" s="77">
        <f t="shared" si="1"/>
        <v>0</v>
      </c>
    </row>
    <row r="24" spans="1:10" x14ac:dyDescent="0.25">
      <c r="A24" s="80"/>
      <c r="B24" s="71"/>
      <c r="C24" s="72"/>
      <c r="D24" s="73">
        <v>0</v>
      </c>
      <c r="E24" s="74">
        <f t="shared" si="0"/>
        <v>0</v>
      </c>
      <c r="F24" s="75">
        <v>0</v>
      </c>
      <c r="G24" s="75">
        <v>0</v>
      </c>
      <c r="H24" s="75">
        <v>0</v>
      </c>
      <c r="I24" s="76">
        <v>0</v>
      </c>
      <c r="J24" s="77">
        <f t="shared" si="1"/>
        <v>0</v>
      </c>
    </row>
    <row r="25" spans="1:10" x14ac:dyDescent="0.25">
      <c r="A25" s="12"/>
      <c r="B25" s="12"/>
      <c r="C25" s="12"/>
      <c r="D25" s="51" t="s">
        <v>2</v>
      </c>
      <c r="E25" s="52">
        <f>SUM(E9:E24)</f>
        <v>5000</v>
      </c>
      <c r="F25" s="52">
        <f t="shared" ref="F25:J25" si="2">SUM(F9:F24)</f>
        <v>0</v>
      </c>
      <c r="G25" s="52">
        <f t="shared" si="2"/>
        <v>0</v>
      </c>
      <c r="H25" s="52">
        <f t="shared" si="2"/>
        <v>0</v>
      </c>
      <c r="I25" s="52">
        <f t="shared" si="2"/>
        <v>5000</v>
      </c>
      <c r="J25" s="52">
        <f t="shared" si="2"/>
        <v>5000</v>
      </c>
    </row>
  </sheetData>
  <mergeCells count="6">
    <mergeCell ref="A3:J3"/>
    <mergeCell ref="F5:J5"/>
    <mergeCell ref="F6:G6"/>
    <mergeCell ref="J6:J8"/>
    <mergeCell ref="F7:G7"/>
    <mergeCell ref="H6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5" sqref="B25"/>
    </sheetView>
  </sheetViews>
  <sheetFormatPr baseColWidth="10" defaultRowHeight="15" x14ac:dyDescent="0.25"/>
  <cols>
    <col min="1" max="2" width="26.85546875" customWidth="1"/>
    <col min="4" max="4" width="14" bestFit="1" customWidth="1"/>
    <col min="5" max="5" width="14.5703125" bestFit="1" customWidth="1"/>
    <col min="8" max="8" width="14.28515625" bestFit="1" customWidth="1"/>
    <col min="10" max="10" width="14.5703125" bestFit="1" customWidth="1"/>
  </cols>
  <sheetData>
    <row r="2" spans="1:10" x14ac:dyDescent="0.25">
      <c r="A2" s="166" t="s">
        <v>52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.75" x14ac:dyDescent="0.25">
      <c r="A3" s="13"/>
      <c r="B3" s="13"/>
      <c r="C3" s="13"/>
      <c r="D3" s="81"/>
      <c r="E3" s="13"/>
      <c r="F3" s="13"/>
      <c r="G3" s="13"/>
      <c r="H3" s="104"/>
      <c r="I3" s="13"/>
      <c r="J3" s="13"/>
    </row>
    <row r="4" spans="1:10" x14ac:dyDescent="0.25">
      <c r="A4" s="12"/>
      <c r="B4" s="12"/>
      <c r="C4" s="12"/>
      <c r="D4" s="82"/>
      <c r="E4" s="12"/>
      <c r="F4" s="148" t="s">
        <v>24</v>
      </c>
      <c r="G4" s="148"/>
      <c r="H4" s="148"/>
      <c r="I4" s="148"/>
      <c r="J4" s="148"/>
    </row>
    <row r="5" spans="1:10" x14ac:dyDescent="0.25">
      <c r="A5" s="12"/>
      <c r="B5" s="12"/>
      <c r="C5" s="12"/>
      <c r="D5" s="82"/>
      <c r="E5" s="12"/>
      <c r="F5" s="150" t="s">
        <v>1</v>
      </c>
      <c r="G5" s="151"/>
      <c r="H5" s="150" t="s">
        <v>44</v>
      </c>
      <c r="I5" s="151"/>
      <c r="J5" s="149" t="s">
        <v>2</v>
      </c>
    </row>
    <row r="6" spans="1:10" x14ac:dyDescent="0.25">
      <c r="A6" s="12"/>
      <c r="B6" s="12"/>
      <c r="C6" s="12"/>
      <c r="D6" s="82"/>
      <c r="E6" s="12"/>
      <c r="F6" s="152"/>
      <c r="G6" s="153"/>
      <c r="H6" s="152"/>
      <c r="I6" s="153"/>
      <c r="J6" s="149"/>
    </row>
    <row r="7" spans="1:10" ht="30" x14ac:dyDescent="0.25">
      <c r="A7" s="57" t="s">
        <v>53</v>
      </c>
      <c r="B7" s="83" t="s">
        <v>54</v>
      </c>
      <c r="C7" s="57" t="s">
        <v>36</v>
      </c>
      <c r="D7" s="83" t="s">
        <v>37</v>
      </c>
      <c r="E7" s="100" t="s">
        <v>2</v>
      </c>
      <c r="F7" s="105" t="s">
        <v>5</v>
      </c>
      <c r="G7" s="105" t="s">
        <v>3</v>
      </c>
      <c r="H7" s="105" t="s">
        <v>5</v>
      </c>
      <c r="I7" s="105" t="s">
        <v>3</v>
      </c>
      <c r="J7" s="149"/>
    </row>
    <row r="8" spans="1:10" x14ac:dyDescent="0.25">
      <c r="A8" s="78" t="s">
        <v>90</v>
      </c>
      <c r="B8" s="78" t="s">
        <v>91</v>
      </c>
      <c r="C8" s="84">
        <v>1</v>
      </c>
      <c r="D8" s="85">
        <v>2000000</v>
      </c>
      <c r="E8" s="74">
        <f t="shared" ref="E8:E11" si="0">C8*D8</f>
        <v>2000000</v>
      </c>
      <c r="F8" s="121">
        <v>0</v>
      </c>
      <c r="G8" s="124">
        <v>0</v>
      </c>
      <c r="H8" s="124">
        <v>2000000</v>
      </c>
      <c r="I8" s="122">
        <v>0</v>
      </c>
      <c r="J8" s="123">
        <f t="shared" ref="J8:J11" si="1">SUM(F8:I8)</f>
        <v>2000000</v>
      </c>
    </row>
    <row r="9" spans="1:10" x14ac:dyDescent="0.25">
      <c r="A9" s="78"/>
      <c r="B9" s="78"/>
      <c r="C9" s="84"/>
      <c r="D9" s="85">
        <v>0</v>
      </c>
      <c r="E9" s="74">
        <f t="shared" si="0"/>
        <v>0</v>
      </c>
      <c r="F9" s="75">
        <v>0</v>
      </c>
      <c r="G9" s="124">
        <v>0</v>
      </c>
      <c r="H9" s="124">
        <v>0</v>
      </c>
      <c r="I9" s="76">
        <v>0</v>
      </c>
      <c r="J9" s="77">
        <f t="shared" si="1"/>
        <v>0</v>
      </c>
    </row>
    <row r="10" spans="1:10" x14ac:dyDescent="0.25">
      <c r="A10" s="20"/>
      <c r="B10" s="20"/>
      <c r="C10" s="41"/>
      <c r="D10" s="86">
        <f>A10*C10</f>
        <v>0</v>
      </c>
      <c r="E10" s="74">
        <f t="shared" si="0"/>
        <v>0</v>
      </c>
      <c r="F10" s="23">
        <v>0</v>
      </c>
      <c r="G10" s="26">
        <v>0</v>
      </c>
      <c r="H10" s="124">
        <v>0</v>
      </c>
      <c r="I10" s="27">
        <v>0</v>
      </c>
      <c r="J10" s="77">
        <f t="shared" si="1"/>
        <v>0</v>
      </c>
    </row>
    <row r="11" spans="1:10" x14ac:dyDescent="0.25">
      <c r="A11" s="20"/>
      <c r="B11" s="20"/>
      <c r="C11" s="41"/>
      <c r="D11" s="86">
        <f>A11*C11</f>
        <v>0</v>
      </c>
      <c r="E11" s="74">
        <f t="shared" si="0"/>
        <v>0</v>
      </c>
      <c r="F11" s="23">
        <v>0</v>
      </c>
      <c r="G11" s="26">
        <v>0</v>
      </c>
      <c r="H11" s="124">
        <v>0</v>
      </c>
      <c r="I11" s="27">
        <v>0</v>
      </c>
      <c r="J11" s="77">
        <f t="shared" si="1"/>
        <v>0</v>
      </c>
    </row>
    <row r="12" spans="1:10" x14ac:dyDescent="0.25">
      <c r="A12" s="12"/>
      <c r="B12" s="12"/>
      <c r="C12" s="12"/>
      <c r="D12" s="87" t="s">
        <v>2</v>
      </c>
      <c r="E12" s="74">
        <f>SUM(E8:E11)</f>
        <v>2000000</v>
      </c>
      <c r="F12" s="74">
        <f t="shared" ref="F12:J12" si="2">SUM(F8:F11)</f>
        <v>0</v>
      </c>
      <c r="G12" s="74">
        <f t="shared" si="2"/>
        <v>0</v>
      </c>
      <c r="H12" s="74">
        <f t="shared" si="2"/>
        <v>2000000</v>
      </c>
      <c r="I12" s="74">
        <f t="shared" si="2"/>
        <v>0</v>
      </c>
      <c r="J12" s="74">
        <f t="shared" si="2"/>
        <v>2000000</v>
      </c>
    </row>
  </sheetData>
  <mergeCells count="5">
    <mergeCell ref="A2:J2"/>
    <mergeCell ref="F4:J4"/>
    <mergeCell ref="J5:J7"/>
    <mergeCell ref="F5:G6"/>
    <mergeCell ref="H5:I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"/>
  <sheetViews>
    <sheetView tabSelected="1" workbookViewId="0">
      <selection activeCell="I21" sqref="I21"/>
    </sheetView>
  </sheetViews>
  <sheetFormatPr baseColWidth="10" defaultRowHeight="15" x14ac:dyDescent="0.25"/>
  <cols>
    <col min="1" max="2" width="20.5703125" customWidth="1"/>
    <col min="3" max="3" width="16.28515625" customWidth="1"/>
    <col min="5" max="7" width="13" bestFit="1" customWidth="1"/>
    <col min="8" max="9" width="13" customWidth="1"/>
    <col min="10" max="10" width="13" bestFit="1" customWidth="1"/>
    <col min="14" max="15" width="13" bestFit="1" customWidth="1"/>
  </cols>
  <sheetData>
    <row r="3" spans="1:15" ht="15.75" x14ac:dyDescent="0.25">
      <c r="A3" s="147" t="s">
        <v>61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48" t="s">
        <v>24</v>
      </c>
      <c r="L4" s="148"/>
      <c r="M4" s="154"/>
      <c r="N4" s="154"/>
      <c r="O4" s="148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58" t="s">
        <v>1</v>
      </c>
      <c r="L5" s="167"/>
      <c r="M5" s="172" t="s">
        <v>44</v>
      </c>
      <c r="N5" s="173"/>
      <c r="O5" s="168" t="s">
        <v>2</v>
      </c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57" t="s">
        <v>45</v>
      </c>
      <c r="L6" s="171"/>
      <c r="M6" s="174"/>
      <c r="N6" s="175"/>
      <c r="O6" s="169"/>
    </row>
    <row r="7" spans="1:15" ht="38.25" x14ac:dyDescent="0.25">
      <c r="A7" s="16" t="s">
        <v>92</v>
      </c>
      <c r="B7" s="16" t="s">
        <v>94</v>
      </c>
      <c r="C7" s="16" t="s">
        <v>55</v>
      </c>
      <c r="D7" s="16" t="s">
        <v>56</v>
      </c>
      <c r="E7" s="89" t="s">
        <v>58</v>
      </c>
      <c r="F7" s="89" t="s">
        <v>59</v>
      </c>
      <c r="G7" s="16" t="s">
        <v>60</v>
      </c>
      <c r="H7" s="89" t="s">
        <v>104</v>
      </c>
      <c r="I7" s="89" t="s">
        <v>105</v>
      </c>
      <c r="J7" s="89" t="s">
        <v>2</v>
      </c>
      <c r="K7" s="18" t="s">
        <v>5</v>
      </c>
      <c r="L7" s="18" t="s">
        <v>3</v>
      </c>
      <c r="M7" s="109" t="s">
        <v>5</v>
      </c>
      <c r="N7" s="109" t="s">
        <v>3</v>
      </c>
      <c r="O7" s="170"/>
    </row>
    <row r="8" spans="1:15" x14ac:dyDescent="0.25">
      <c r="A8" s="90" t="s">
        <v>93</v>
      </c>
      <c r="B8" s="90" t="s">
        <v>95</v>
      </c>
      <c r="C8" s="91" t="s">
        <v>88</v>
      </c>
      <c r="D8" s="92">
        <v>3</v>
      </c>
      <c r="E8" s="93">
        <v>150000</v>
      </c>
      <c r="F8" s="95">
        <v>100000</v>
      </c>
      <c r="G8" s="96">
        <f>D8*F8</f>
        <v>300000</v>
      </c>
      <c r="H8" s="95">
        <v>40000</v>
      </c>
      <c r="I8" s="94">
        <f>D8*H8</f>
        <v>120000</v>
      </c>
      <c r="J8" s="94">
        <f>E8+G8</f>
        <v>450000</v>
      </c>
      <c r="K8" s="23">
        <v>200</v>
      </c>
      <c r="L8" s="23">
        <v>300</v>
      </c>
      <c r="M8" s="23">
        <v>400</v>
      </c>
      <c r="N8" s="97">
        <v>450000</v>
      </c>
      <c r="O8" s="98">
        <f>K8+L8+M8+N8</f>
        <v>450900</v>
      </c>
    </row>
    <row r="9" spans="1:15" x14ac:dyDescent="0.25">
      <c r="A9" s="90"/>
      <c r="B9" s="90"/>
      <c r="C9" s="91"/>
      <c r="D9" s="92"/>
      <c r="E9" s="93">
        <v>0</v>
      </c>
      <c r="F9" s="95">
        <v>0</v>
      </c>
      <c r="G9" s="96">
        <f t="shared" ref="G9:G17" si="0">D9*F9</f>
        <v>0</v>
      </c>
      <c r="H9" s="95">
        <v>0</v>
      </c>
      <c r="I9" s="94">
        <f t="shared" ref="I9:I17" si="1">D9*H9</f>
        <v>0</v>
      </c>
      <c r="J9" s="94">
        <f t="shared" ref="J9:J17" si="2">E9+G9</f>
        <v>0</v>
      </c>
      <c r="K9" s="23">
        <v>0</v>
      </c>
      <c r="L9" s="23">
        <v>0</v>
      </c>
      <c r="M9" s="23">
        <v>0</v>
      </c>
      <c r="N9" s="97">
        <v>0</v>
      </c>
      <c r="O9" s="98">
        <f t="shared" ref="O9:O17" si="3">K9+L9+M9+N9</f>
        <v>0</v>
      </c>
    </row>
    <row r="10" spans="1:15" x14ac:dyDescent="0.25">
      <c r="A10" s="90"/>
      <c r="B10" s="90"/>
      <c r="C10" s="91"/>
      <c r="D10" s="92"/>
      <c r="E10" s="93">
        <v>0</v>
      </c>
      <c r="F10" s="95">
        <v>0</v>
      </c>
      <c r="G10" s="96">
        <f t="shared" si="0"/>
        <v>0</v>
      </c>
      <c r="H10" s="95">
        <v>0</v>
      </c>
      <c r="I10" s="94">
        <f t="shared" si="1"/>
        <v>0</v>
      </c>
      <c r="J10" s="94">
        <f t="shared" si="2"/>
        <v>0</v>
      </c>
      <c r="K10" s="23">
        <v>0</v>
      </c>
      <c r="L10" s="23">
        <v>0</v>
      </c>
      <c r="M10" s="23">
        <v>0</v>
      </c>
      <c r="N10" s="97">
        <v>0</v>
      </c>
      <c r="O10" s="98">
        <f t="shared" si="3"/>
        <v>0</v>
      </c>
    </row>
    <row r="11" spans="1:15" x14ac:dyDescent="0.25">
      <c r="A11" s="90"/>
      <c r="B11" s="90"/>
      <c r="C11" s="91"/>
      <c r="D11" s="92"/>
      <c r="E11" s="93">
        <v>0</v>
      </c>
      <c r="F11" s="95">
        <v>0</v>
      </c>
      <c r="G11" s="96">
        <f t="shared" si="0"/>
        <v>0</v>
      </c>
      <c r="H11" s="95">
        <v>0</v>
      </c>
      <c r="I11" s="94">
        <f t="shared" si="1"/>
        <v>0</v>
      </c>
      <c r="J11" s="94">
        <f t="shared" si="2"/>
        <v>0</v>
      </c>
      <c r="K11" s="23">
        <v>0</v>
      </c>
      <c r="L11" s="23">
        <v>0</v>
      </c>
      <c r="M11" s="23">
        <v>0</v>
      </c>
      <c r="N11" s="97">
        <v>0</v>
      </c>
      <c r="O11" s="98">
        <f t="shared" si="3"/>
        <v>0</v>
      </c>
    </row>
    <row r="12" spans="1:15" x14ac:dyDescent="0.25">
      <c r="A12" s="90"/>
      <c r="B12" s="90"/>
      <c r="C12" s="91"/>
      <c r="D12" s="92"/>
      <c r="E12" s="93">
        <v>0</v>
      </c>
      <c r="F12" s="95">
        <v>0</v>
      </c>
      <c r="G12" s="96">
        <f t="shared" si="0"/>
        <v>0</v>
      </c>
      <c r="H12" s="95">
        <v>0</v>
      </c>
      <c r="I12" s="94">
        <f t="shared" si="1"/>
        <v>0</v>
      </c>
      <c r="J12" s="94">
        <f t="shared" si="2"/>
        <v>0</v>
      </c>
      <c r="K12" s="23">
        <v>0</v>
      </c>
      <c r="L12" s="23">
        <v>0</v>
      </c>
      <c r="M12" s="23">
        <v>0</v>
      </c>
      <c r="N12" s="97">
        <v>0</v>
      </c>
      <c r="O12" s="98">
        <f t="shared" si="3"/>
        <v>0</v>
      </c>
    </row>
    <row r="13" spans="1:15" x14ac:dyDescent="0.25">
      <c r="A13" s="90"/>
      <c r="B13" s="90"/>
      <c r="C13" s="91"/>
      <c r="D13" s="92"/>
      <c r="E13" s="93">
        <v>0</v>
      </c>
      <c r="F13" s="95">
        <v>0</v>
      </c>
      <c r="G13" s="96">
        <f t="shared" si="0"/>
        <v>0</v>
      </c>
      <c r="H13" s="95">
        <v>0</v>
      </c>
      <c r="I13" s="94">
        <f t="shared" si="1"/>
        <v>0</v>
      </c>
      <c r="J13" s="94">
        <f t="shared" si="2"/>
        <v>0</v>
      </c>
      <c r="K13" s="23">
        <v>0</v>
      </c>
      <c r="L13" s="23">
        <v>0</v>
      </c>
      <c r="M13" s="23">
        <v>0</v>
      </c>
      <c r="N13" s="97">
        <v>0</v>
      </c>
      <c r="O13" s="98">
        <f t="shared" si="3"/>
        <v>0</v>
      </c>
    </row>
    <row r="14" spans="1:15" x14ac:dyDescent="0.25">
      <c r="A14" s="90"/>
      <c r="B14" s="90"/>
      <c r="C14" s="91"/>
      <c r="D14" s="92"/>
      <c r="E14" s="93">
        <v>0</v>
      </c>
      <c r="F14" s="95">
        <v>0</v>
      </c>
      <c r="G14" s="96">
        <f t="shared" si="0"/>
        <v>0</v>
      </c>
      <c r="H14" s="95">
        <v>0</v>
      </c>
      <c r="I14" s="94">
        <f t="shared" si="1"/>
        <v>0</v>
      </c>
      <c r="J14" s="94">
        <f t="shared" si="2"/>
        <v>0</v>
      </c>
      <c r="K14" s="23">
        <v>0</v>
      </c>
      <c r="L14" s="23">
        <v>0</v>
      </c>
      <c r="M14" s="23">
        <v>0</v>
      </c>
      <c r="N14" s="97">
        <v>0</v>
      </c>
      <c r="O14" s="98">
        <f t="shared" si="3"/>
        <v>0</v>
      </c>
    </row>
    <row r="15" spans="1:15" x14ac:dyDescent="0.25">
      <c r="A15" s="90"/>
      <c r="B15" s="90"/>
      <c r="C15" s="91"/>
      <c r="D15" s="92"/>
      <c r="E15" s="93">
        <v>0</v>
      </c>
      <c r="F15" s="95">
        <v>0</v>
      </c>
      <c r="G15" s="96">
        <f t="shared" si="0"/>
        <v>0</v>
      </c>
      <c r="H15" s="95">
        <v>0</v>
      </c>
      <c r="I15" s="94">
        <f t="shared" si="1"/>
        <v>0</v>
      </c>
      <c r="J15" s="94">
        <f t="shared" si="2"/>
        <v>0</v>
      </c>
      <c r="K15" s="23">
        <v>0</v>
      </c>
      <c r="L15" s="23">
        <v>0</v>
      </c>
      <c r="M15" s="23">
        <v>0</v>
      </c>
      <c r="N15" s="97">
        <v>0</v>
      </c>
      <c r="O15" s="98">
        <f t="shared" si="3"/>
        <v>0</v>
      </c>
    </row>
    <row r="16" spans="1:15" x14ac:dyDescent="0.25">
      <c r="A16" s="90"/>
      <c r="B16" s="90"/>
      <c r="C16" s="91"/>
      <c r="D16" s="92"/>
      <c r="E16" s="93">
        <v>0</v>
      </c>
      <c r="F16" s="95">
        <v>0</v>
      </c>
      <c r="G16" s="96">
        <f t="shared" si="0"/>
        <v>0</v>
      </c>
      <c r="H16" s="23">
        <v>0</v>
      </c>
      <c r="I16" s="94">
        <f t="shared" si="1"/>
        <v>0</v>
      </c>
      <c r="J16" s="94">
        <f t="shared" si="2"/>
        <v>0</v>
      </c>
      <c r="K16" s="23">
        <v>0</v>
      </c>
      <c r="L16" s="23">
        <v>0</v>
      </c>
      <c r="M16" s="23">
        <v>0</v>
      </c>
      <c r="N16" s="97">
        <v>0</v>
      </c>
      <c r="O16" s="98">
        <f t="shared" si="3"/>
        <v>0</v>
      </c>
    </row>
    <row r="17" spans="1:15" x14ac:dyDescent="0.25">
      <c r="A17" s="30"/>
      <c r="B17" s="30"/>
      <c r="C17" s="20"/>
      <c r="D17" s="99"/>
      <c r="E17" s="23">
        <v>0</v>
      </c>
      <c r="F17" s="23">
        <v>0</v>
      </c>
      <c r="G17" s="96">
        <f t="shared" si="0"/>
        <v>0</v>
      </c>
      <c r="H17" s="95">
        <v>0</v>
      </c>
      <c r="I17" s="94">
        <f t="shared" si="1"/>
        <v>0</v>
      </c>
      <c r="J17" s="94">
        <f t="shared" si="2"/>
        <v>0</v>
      </c>
      <c r="K17" s="23">
        <v>0</v>
      </c>
      <c r="L17" s="23">
        <v>0</v>
      </c>
      <c r="M17" s="23">
        <v>0</v>
      </c>
      <c r="N17" s="97">
        <v>0</v>
      </c>
      <c r="O17" s="98">
        <f t="shared" si="3"/>
        <v>0</v>
      </c>
    </row>
    <row r="18" spans="1:15" x14ac:dyDescent="0.25">
      <c r="A18" s="12"/>
      <c r="B18" s="12"/>
      <c r="C18" s="12"/>
      <c r="D18" s="51" t="s">
        <v>2</v>
      </c>
      <c r="E18" s="52">
        <f>SUM(E8:E17)</f>
        <v>150000</v>
      </c>
      <c r="F18" s="52">
        <f>SUM(F8:F17)</f>
        <v>100000</v>
      </c>
      <c r="G18" s="52">
        <f t="shared" ref="G18:J18" si="4">SUM(G8:G17)</f>
        <v>300000</v>
      </c>
      <c r="H18" s="52">
        <f t="shared" si="4"/>
        <v>40000</v>
      </c>
      <c r="I18" s="52">
        <f t="shared" si="4"/>
        <v>120000</v>
      </c>
      <c r="J18" s="52">
        <f t="shared" si="4"/>
        <v>450000</v>
      </c>
      <c r="K18" s="88">
        <f>SUM(K8:K17)</f>
        <v>200</v>
      </c>
      <c r="L18" s="88">
        <f t="shared" ref="L18:O18" si="5">SUM(L8:L17)</f>
        <v>300</v>
      </c>
      <c r="M18" s="88">
        <f t="shared" si="5"/>
        <v>400</v>
      </c>
      <c r="N18" s="88">
        <f t="shared" si="5"/>
        <v>450000</v>
      </c>
      <c r="O18" s="24">
        <f t="shared" si="5"/>
        <v>450900</v>
      </c>
    </row>
  </sheetData>
  <mergeCells count="6">
    <mergeCell ref="A3:O3"/>
    <mergeCell ref="K4:O4"/>
    <mergeCell ref="K5:L5"/>
    <mergeCell ref="O5:O7"/>
    <mergeCell ref="K6:L6"/>
    <mergeCell ref="M5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"/>
  <sheetViews>
    <sheetView workbookViewId="0">
      <selection activeCell="D21" sqref="D21"/>
    </sheetView>
  </sheetViews>
  <sheetFormatPr baseColWidth="10" defaultRowHeight="15" x14ac:dyDescent="0.25"/>
  <cols>
    <col min="3" max="4" width="15.7109375" customWidth="1"/>
    <col min="5" max="5" width="13.42578125" customWidth="1"/>
    <col min="7" max="7" width="12" bestFit="1" customWidth="1"/>
    <col min="9" max="9" width="13" bestFit="1" customWidth="1"/>
    <col min="11" max="12" width="11.7109375" bestFit="1" customWidth="1"/>
    <col min="16" max="17" width="13" bestFit="1" customWidth="1"/>
  </cols>
  <sheetData>
    <row r="3" spans="1:17" ht="15.75" x14ac:dyDescent="0.25">
      <c r="B3" s="147" t="s">
        <v>62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48" t="s">
        <v>24</v>
      </c>
      <c r="N4" s="148"/>
      <c r="O4" s="148"/>
      <c r="P4" s="148"/>
      <c r="Q4" s="148"/>
    </row>
    <row r="5" spans="1:17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50" t="s">
        <v>1</v>
      </c>
      <c r="N5" s="151"/>
      <c r="O5" s="150" t="s">
        <v>44</v>
      </c>
      <c r="P5" s="151"/>
      <c r="Q5" s="149" t="s">
        <v>2</v>
      </c>
    </row>
    <row r="6" spans="1:17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52"/>
      <c r="N6" s="153"/>
      <c r="O6" s="152"/>
      <c r="P6" s="153"/>
      <c r="Q6" s="149"/>
    </row>
    <row r="7" spans="1:17" ht="38.25" x14ac:dyDescent="0.25">
      <c r="A7" s="16" t="s">
        <v>92</v>
      </c>
      <c r="B7" s="16" t="s">
        <v>94</v>
      </c>
      <c r="C7" s="16" t="s">
        <v>55</v>
      </c>
      <c r="D7" s="16" t="s">
        <v>63</v>
      </c>
      <c r="E7" s="16" t="s">
        <v>100</v>
      </c>
      <c r="F7" s="16" t="s">
        <v>57</v>
      </c>
      <c r="G7" s="89" t="s">
        <v>58</v>
      </c>
      <c r="H7" s="89" t="s">
        <v>59</v>
      </c>
      <c r="I7" s="16" t="s">
        <v>60</v>
      </c>
      <c r="J7" s="89" t="s">
        <v>101</v>
      </c>
      <c r="K7" s="89" t="s">
        <v>64</v>
      </c>
      <c r="L7" s="125" t="s">
        <v>2</v>
      </c>
      <c r="M7" s="105" t="s">
        <v>5</v>
      </c>
      <c r="N7" s="105" t="s">
        <v>3</v>
      </c>
      <c r="O7" s="105" t="s">
        <v>5</v>
      </c>
      <c r="P7" s="105" t="s">
        <v>3</v>
      </c>
      <c r="Q7" s="149"/>
    </row>
    <row r="8" spans="1:17" x14ac:dyDescent="0.25">
      <c r="A8" s="90" t="s">
        <v>96</v>
      </c>
      <c r="B8" s="90" t="s">
        <v>97</v>
      </c>
      <c r="C8" s="91" t="s">
        <v>98</v>
      </c>
      <c r="D8" s="92">
        <v>2</v>
      </c>
      <c r="E8" s="92">
        <v>8</v>
      </c>
      <c r="F8" s="93">
        <v>30000</v>
      </c>
      <c r="G8" s="129">
        <f>D8*F8</f>
        <v>60000</v>
      </c>
      <c r="H8" s="95">
        <v>20000</v>
      </c>
      <c r="I8" s="96">
        <f>E8*H8</f>
        <v>160000</v>
      </c>
      <c r="J8" s="94">
        <v>40000</v>
      </c>
      <c r="K8" s="94">
        <f>J8*E8</f>
        <v>320000</v>
      </c>
      <c r="L8" s="94">
        <f>G8+I8+K8</f>
        <v>540000</v>
      </c>
      <c r="M8" s="126">
        <v>0</v>
      </c>
      <c r="N8" s="126">
        <v>0</v>
      </c>
      <c r="O8" s="126">
        <v>0</v>
      </c>
      <c r="P8" s="127">
        <v>540000</v>
      </c>
      <c r="Q8" s="128">
        <f>M8+N8+O8+P8</f>
        <v>540000</v>
      </c>
    </row>
    <row r="9" spans="1:17" x14ac:dyDescent="0.25">
      <c r="A9" s="90" t="s">
        <v>96</v>
      </c>
      <c r="B9" s="90" t="s">
        <v>99</v>
      </c>
      <c r="C9" s="91" t="s">
        <v>98</v>
      </c>
      <c r="D9" s="92">
        <v>3</v>
      </c>
      <c r="E9" s="92"/>
      <c r="F9" s="93">
        <v>20000</v>
      </c>
      <c r="G9" s="129">
        <f t="shared" ref="G9:G17" si="0">D9*F9</f>
        <v>60000</v>
      </c>
      <c r="H9" s="95">
        <v>0</v>
      </c>
      <c r="I9" s="96">
        <f t="shared" ref="I9:J17" si="1">E9*H9</f>
        <v>0</v>
      </c>
      <c r="J9" s="96">
        <f t="shared" si="1"/>
        <v>0</v>
      </c>
      <c r="K9" s="94">
        <f t="shared" ref="K9:K17" si="2">J9*E9</f>
        <v>0</v>
      </c>
      <c r="L9" s="94">
        <f t="shared" ref="L9:L17" si="3">G9+I9+K9</f>
        <v>60000</v>
      </c>
      <c r="M9" s="23">
        <v>0</v>
      </c>
      <c r="N9" s="23">
        <v>0</v>
      </c>
      <c r="O9" s="23">
        <v>0</v>
      </c>
      <c r="P9" s="97">
        <v>60000</v>
      </c>
      <c r="Q9" s="128">
        <f t="shared" ref="Q9:Q17" si="4">M9+N9+O9+P9</f>
        <v>60000</v>
      </c>
    </row>
    <row r="10" spans="1:17" x14ac:dyDescent="0.25">
      <c r="A10" s="90"/>
      <c r="B10" s="90"/>
      <c r="C10" s="91"/>
      <c r="D10" s="92"/>
      <c r="E10" s="92"/>
      <c r="F10" s="93">
        <v>0</v>
      </c>
      <c r="G10" s="129">
        <f t="shared" si="0"/>
        <v>0</v>
      </c>
      <c r="H10" s="95">
        <v>0</v>
      </c>
      <c r="I10" s="96">
        <f t="shared" si="1"/>
        <v>0</v>
      </c>
      <c r="J10" s="96">
        <f t="shared" si="1"/>
        <v>0</v>
      </c>
      <c r="K10" s="94">
        <f t="shared" si="2"/>
        <v>0</v>
      </c>
      <c r="L10" s="94">
        <f t="shared" si="3"/>
        <v>0</v>
      </c>
      <c r="M10" s="23">
        <v>0</v>
      </c>
      <c r="N10" s="23">
        <v>0</v>
      </c>
      <c r="O10" s="23">
        <v>0</v>
      </c>
      <c r="P10" s="97">
        <v>0</v>
      </c>
      <c r="Q10" s="128">
        <f t="shared" si="4"/>
        <v>0</v>
      </c>
    </row>
    <row r="11" spans="1:17" x14ac:dyDescent="0.25">
      <c r="A11" s="90"/>
      <c r="B11" s="90"/>
      <c r="C11" s="91"/>
      <c r="D11" s="92"/>
      <c r="E11" s="92"/>
      <c r="F11" s="93">
        <v>0</v>
      </c>
      <c r="G11" s="129">
        <f t="shared" si="0"/>
        <v>0</v>
      </c>
      <c r="H11" s="95">
        <v>0</v>
      </c>
      <c r="I11" s="96">
        <f t="shared" si="1"/>
        <v>0</v>
      </c>
      <c r="J11" s="96">
        <f t="shared" si="1"/>
        <v>0</v>
      </c>
      <c r="K11" s="94">
        <f t="shared" si="2"/>
        <v>0</v>
      </c>
      <c r="L11" s="94">
        <f t="shared" si="3"/>
        <v>0</v>
      </c>
      <c r="M11" s="23">
        <v>0</v>
      </c>
      <c r="N11" s="23">
        <v>0</v>
      </c>
      <c r="O11" s="23">
        <v>0</v>
      </c>
      <c r="P11" s="97">
        <v>0</v>
      </c>
      <c r="Q11" s="128">
        <f t="shared" si="4"/>
        <v>0</v>
      </c>
    </row>
    <row r="12" spans="1:17" x14ac:dyDescent="0.25">
      <c r="A12" s="90"/>
      <c r="B12" s="90"/>
      <c r="C12" s="91"/>
      <c r="D12" s="92"/>
      <c r="E12" s="92"/>
      <c r="F12" s="93">
        <v>0</v>
      </c>
      <c r="G12" s="129">
        <f t="shared" si="0"/>
        <v>0</v>
      </c>
      <c r="H12" s="95">
        <v>0</v>
      </c>
      <c r="I12" s="96">
        <f t="shared" si="1"/>
        <v>0</v>
      </c>
      <c r="J12" s="96">
        <f t="shared" si="1"/>
        <v>0</v>
      </c>
      <c r="K12" s="94">
        <f t="shared" si="2"/>
        <v>0</v>
      </c>
      <c r="L12" s="94">
        <f t="shared" si="3"/>
        <v>0</v>
      </c>
      <c r="M12" s="23">
        <v>0</v>
      </c>
      <c r="N12" s="23">
        <v>0</v>
      </c>
      <c r="O12" s="23">
        <v>0</v>
      </c>
      <c r="P12" s="97">
        <v>0</v>
      </c>
      <c r="Q12" s="128">
        <f t="shared" si="4"/>
        <v>0</v>
      </c>
    </row>
    <row r="13" spans="1:17" x14ac:dyDescent="0.25">
      <c r="A13" s="90"/>
      <c r="B13" s="90"/>
      <c r="C13" s="91"/>
      <c r="D13" s="92"/>
      <c r="E13" s="92"/>
      <c r="F13" s="93">
        <v>0</v>
      </c>
      <c r="G13" s="129">
        <f t="shared" si="0"/>
        <v>0</v>
      </c>
      <c r="H13" s="95">
        <v>0</v>
      </c>
      <c r="I13" s="96">
        <f t="shared" si="1"/>
        <v>0</v>
      </c>
      <c r="J13" s="96">
        <f t="shared" si="1"/>
        <v>0</v>
      </c>
      <c r="K13" s="94">
        <f t="shared" si="2"/>
        <v>0</v>
      </c>
      <c r="L13" s="94">
        <f t="shared" si="3"/>
        <v>0</v>
      </c>
      <c r="M13" s="23">
        <v>0</v>
      </c>
      <c r="N13" s="23">
        <v>0</v>
      </c>
      <c r="O13" s="23">
        <v>0</v>
      </c>
      <c r="P13" s="97">
        <v>0</v>
      </c>
      <c r="Q13" s="128">
        <f t="shared" si="4"/>
        <v>0</v>
      </c>
    </row>
    <row r="14" spans="1:17" x14ac:dyDescent="0.25">
      <c r="A14" s="90"/>
      <c r="B14" s="90"/>
      <c r="C14" s="91"/>
      <c r="D14" s="92"/>
      <c r="E14" s="92"/>
      <c r="F14" s="93">
        <v>0</v>
      </c>
      <c r="G14" s="129">
        <f t="shared" si="0"/>
        <v>0</v>
      </c>
      <c r="H14" s="95">
        <v>0</v>
      </c>
      <c r="I14" s="96">
        <f t="shared" si="1"/>
        <v>0</v>
      </c>
      <c r="J14" s="96">
        <f t="shared" si="1"/>
        <v>0</v>
      </c>
      <c r="K14" s="94">
        <f t="shared" si="2"/>
        <v>0</v>
      </c>
      <c r="L14" s="94">
        <f t="shared" si="3"/>
        <v>0</v>
      </c>
      <c r="M14" s="23">
        <v>0</v>
      </c>
      <c r="N14" s="23">
        <v>0</v>
      </c>
      <c r="O14" s="23">
        <v>0</v>
      </c>
      <c r="P14" s="97">
        <v>0</v>
      </c>
      <c r="Q14" s="128">
        <f t="shared" si="4"/>
        <v>0</v>
      </c>
    </row>
    <row r="15" spans="1:17" x14ac:dyDescent="0.25">
      <c r="A15" s="90"/>
      <c r="B15" s="90"/>
      <c r="C15" s="91"/>
      <c r="D15" s="92"/>
      <c r="E15" s="92"/>
      <c r="F15" s="93">
        <v>0</v>
      </c>
      <c r="G15" s="129">
        <f t="shared" si="0"/>
        <v>0</v>
      </c>
      <c r="H15" s="95">
        <v>0</v>
      </c>
      <c r="I15" s="96">
        <f t="shared" si="1"/>
        <v>0</v>
      </c>
      <c r="J15" s="96">
        <f t="shared" si="1"/>
        <v>0</v>
      </c>
      <c r="K15" s="94">
        <f t="shared" si="2"/>
        <v>0</v>
      </c>
      <c r="L15" s="94">
        <f t="shared" si="3"/>
        <v>0</v>
      </c>
      <c r="M15" s="23">
        <v>0</v>
      </c>
      <c r="N15" s="23">
        <v>0</v>
      </c>
      <c r="O15" s="23">
        <v>0</v>
      </c>
      <c r="P15" s="97">
        <v>0</v>
      </c>
      <c r="Q15" s="128">
        <f t="shared" si="4"/>
        <v>0</v>
      </c>
    </row>
    <row r="16" spans="1:17" x14ac:dyDescent="0.25">
      <c r="A16" s="90"/>
      <c r="B16" s="90"/>
      <c r="C16" s="91"/>
      <c r="D16" s="92"/>
      <c r="E16" s="92"/>
      <c r="F16" s="93">
        <v>0</v>
      </c>
      <c r="G16" s="129">
        <f t="shared" si="0"/>
        <v>0</v>
      </c>
      <c r="H16" s="95">
        <v>0</v>
      </c>
      <c r="I16" s="96">
        <f t="shared" si="1"/>
        <v>0</v>
      </c>
      <c r="J16" s="96">
        <f t="shared" si="1"/>
        <v>0</v>
      </c>
      <c r="K16" s="94">
        <f t="shared" si="2"/>
        <v>0</v>
      </c>
      <c r="L16" s="94">
        <f t="shared" si="3"/>
        <v>0</v>
      </c>
      <c r="M16" s="23">
        <v>0</v>
      </c>
      <c r="N16" s="23">
        <v>0</v>
      </c>
      <c r="O16" s="23">
        <v>0</v>
      </c>
      <c r="P16" s="97">
        <v>0</v>
      </c>
      <c r="Q16" s="128">
        <f t="shared" si="4"/>
        <v>0</v>
      </c>
    </row>
    <row r="17" spans="1:17" x14ac:dyDescent="0.25">
      <c r="A17" s="30"/>
      <c r="B17" s="30"/>
      <c r="C17" s="20"/>
      <c r="D17" s="99"/>
      <c r="E17" s="99"/>
      <c r="F17" s="23">
        <v>0</v>
      </c>
      <c r="G17" s="129">
        <f t="shared" si="0"/>
        <v>0</v>
      </c>
      <c r="H17" s="23">
        <v>0</v>
      </c>
      <c r="I17" s="96">
        <f t="shared" si="1"/>
        <v>0</v>
      </c>
      <c r="J17" s="96">
        <f t="shared" si="1"/>
        <v>0</v>
      </c>
      <c r="K17" s="94">
        <f t="shared" si="2"/>
        <v>0</v>
      </c>
      <c r="L17" s="94">
        <f t="shared" si="3"/>
        <v>0</v>
      </c>
      <c r="M17" s="23">
        <v>0</v>
      </c>
      <c r="N17" s="23">
        <v>0</v>
      </c>
      <c r="O17" s="23">
        <v>0</v>
      </c>
      <c r="P17" s="97">
        <v>0</v>
      </c>
      <c r="Q17" s="128">
        <f t="shared" si="4"/>
        <v>0</v>
      </c>
    </row>
    <row r="18" spans="1:17" x14ac:dyDescent="0.25">
      <c r="B18" s="12"/>
      <c r="C18" s="12"/>
      <c r="D18" s="12"/>
      <c r="E18" s="12"/>
      <c r="F18" s="51" t="s">
        <v>2</v>
      </c>
      <c r="G18" s="130">
        <f>SUM(G8:G17)</f>
        <v>120000</v>
      </c>
      <c r="H18" s="130">
        <f t="shared" ref="H18:L18" si="5">SUM(H8:H17)</f>
        <v>20000</v>
      </c>
      <c r="I18" s="130">
        <f t="shared" si="5"/>
        <v>160000</v>
      </c>
      <c r="J18" s="130">
        <f t="shared" si="5"/>
        <v>40000</v>
      </c>
      <c r="K18" s="130">
        <f t="shared" si="5"/>
        <v>320000</v>
      </c>
      <c r="L18" s="130">
        <f t="shared" si="5"/>
        <v>600000</v>
      </c>
      <c r="M18" s="52">
        <f t="shared" ref="M18:Q18" si="6">SUM(M8:M17)</f>
        <v>0</v>
      </c>
      <c r="N18" s="52">
        <f t="shared" si="6"/>
        <v>0</v>
      </c>
      <c r="O18" s="52">
        <f t="shared" si="6"/>
        <v>0</v>
      </c>
      <c r="P18" s="52">
        <f t="shared" si="6"/>
        <v>600000</v>
      </c>
      <c r="Q18" s="52">
        <f t="shared" si="6"/>
        <v>600000</v>
      </c>
    </row>
  </sheetData>
  <mergeCells count="5">
    <mergeCell ref="B3:Q3"/>
    <mergeCell ref="M4:Q4"/>
    <mergeCell ref="Q5:Q7"/>
    <mergeCell ref="M5:N6"/>
    <mergeCell ref="O5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Resumen</vt:lpstr>
      <vt:lpstr>01. Recurso Humano</vt:lpstr>
      <vt:lpstr>02. Equipos y software</vt:lpstr>
      <vt:lpstr>03. Eventos académicos</vt:lpstr>
      <vt:lpstr>04. Bibliografía</vt:lpstr>
      <vt:lpstr>05. Materiales</vt:lpstr>
      <vt:lpstr>06. Publicaciones</vt:lpstr>
      <vt:lpstr>07. Viajes</vt:lpstr>
      <vt:lpstr>08. Salidas de campo</vt:lpstr>
      <vt:lpstr>09. Personal de apoyo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LAMM</dc:creator>
  <cp:lastModifiedBy>LAMM</cp:lastModifiedBy>
  <dcterms:created xsi:type="dcterms:W3CDTF">2021-11-04T19:03:13Z</dcterms:created>
  <dcterms:modified xsi:type="dcterms:W3CDTF">2021-11-09T19:46:38Z</dcterms:modified>
</cp:coreProperties>
</file>